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0" yWindow="0" windowWidth="20730" windowHeight="8610"/>
  </bookViews>
  <sheets>
    <sheet name="Лист5" sheetId="5" r:id="rId1"/>
  </sheets>
  <calcPr calcId="124519"/>
  <extLst xmlns:x15="http://schemas.microsoft.com/office/spreadsheetml/2010/11/main">
    <ext xmlns:x14="http://schemas.microsoft.com/office/spreadsheetml/2009/9/main" uri="{79F54976-1DA5-4618-B147-4CDE4B953A38}">
      <x14:workbookPr defaultImageDpi="330"/>
    </ext>
    <ext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K21" i="5"/>
  <c r="BJ21"/>
  <c r="BG21"/>
  <c r="BF21"/>
  <c r="BC21"/>
  <c r="BL21" s="1"/>
  <c r="BB21"/>
  <c r="AW21"/>
  <c r="AX21" s="1"/>
  <c r="AS21"/>
  <c r="AT21" s="1"/>
  <c r="AO21"/>
  <c r="AP21" s="1"/>
  <c r="AK21"/>
  <c r="AG21"/>
  <c r="AE21"/>
  <c r="AL21" s="1"/>
  <c r="AB21"/>
  <c r="AA21"/>
  <c r="X21"/>
  <c r="AC21" s="1"/>
  <c r="S21"/>
  <c r="T21" s="1"/>
  <c r="O21"/>
  <c r="P21" s="1"/>
  <c r="U21" s="1"/>
  <c r="I21"/>
  <c r="H21"/>
  <c r="E21"/>
  <c r="J21" s="1"/>
  <c r="D21"/>
  <c r="BJ20"/>
  <c r="BK20" s="1"/>
  <c r="BF20"/>
  <c r="BG20" s="1"/>
  <c r="BB20"/>
  <c r="BC20" s="1"/>
  <c r="BL20" s="1"/>
  <c r="AW20"/>
  <c r="AX20" s="1"/>
  <c r="AT20"/>
  <c r="AS20"/>
  <c r="AO20"/>
  <c r="AP20" s="1"/>
  <c r="AY20" s="1"/>
  <c r="AL20"/>
  <c r="AK20"/>
  <c r="AG20"/>
  <c r="AE20"/>
  <c r="AC20"/>
  <c r="AB20"/>
  <c r="AA20"/>
  <c r="X20"/>
  <c r="S20"/>
  <c r="T20" s="1"/>
  <c r="P20"/>
  <c r="O20"/>
  <c r="H20"/>
  <c r="I20" s="1"/>
  <c r="E20"/>
  <c r="D20"/>
  <c r="BK19"/>
  <c r="BJ19"/>
  <c r="BF19"/>
  <c r="BG19" s="1"/>
  <c r="BL19" s="1"/>
  <c r="BC19"/>
  <c r="BB19"/>
  <c r="AX19"/>
  <c r="AW19"/>
  <c r="AS19"/>
  <c r="AT19" s="1"/>
  <c r="AP19"/>
  <c r="AO19"/>
  <c r="AK19"/>
  <c r="AG19"/>
  <c r="AE19"/>
  <c r="AL19" s="1"/>
  <c r="AA19"/>
  <c r="AB19" s="1"/>
  <c r="X19"/>
  <c r="T19"/>
  <c r="S19"/>
  <c r="O19"/>
  <c r="P19" s="1"/>
  <c r="U19" s="1"/>
  <c r="I19"/>
  <c r="H19"/>
  <c r="D19"/>
  <c r="E19" s="1"/>
  <c r="J19" s="1"/>
  <c r="BJ18"/>
  <c r="BK18" s="1"/>
  <c r="BG18"/>
  <c r="BF18"/>
  <c r="BB18"/>
  <c r="BC18" s="1"/>
  <c r="AW18"/>
  <c r="AX18" s="1"/>
  <c r="AT18"/>
  <c r="AS18"/>
  <c r="AO18"/>
  <c r="AP18" s="1"/>
  <c r="AY18" s="1"/>
  <c r="AL18"/>
  <c r="AK18"/>
  <c r="AG18"/>
  <c r="AE18"/>
  <c r="AC18"/>
  <c r="AB18"/>
  <c r="AA18"/>
  <c r="X18"/>
  <c r="S18"/>
  <c r="T18" s="1"/>
  <c r="P18"/>
  <c r="O18"/>
  <c r="H18"/>
  <c r="I18" s="1"/>
  <c r="E18"/>
  <c r="J18" s="1"/>
  <c r="D18"/>
  <c r="BK17"/>
  <c r="BJ17"/>
  <c r="BF17"/>
  <c r="BG17" s="1"/>
  <c r="BL17" s="1"/>
  <c r="BC17"/>
  <c r="BB17"/>
  <c r="AX17"/>
  <c r="AW17"/>
  <c r="AS17"/>
  <c r="AT17" s="1"/>
  <c r="AP17"/>
  <c r="AO17"/>
  <c r="AK17"/>
  <c r="AG17"/>
  <c r="AE17"/>
  <c r="AL17" s="1"/>
  <c r="AA17"/>
  <c r="AB17" s="1"/>
  <c r="X17"/>
  <c r="AC17" s="1"/>
  <c r="T17"/>
  <c r="S17"/>
  <c r="O17"/>
  <c r="P17" s="1"/>
  <c r="U17" s="1"/>
  <c r="I17"/>
  <c r="H17"/>
  <c r="D17"/>
  <c r="E17" s="1"/>
  <c r="J17" s="1"/>
  <c r="BJ16"/>
  <c r="BK16" s="1"/>
  <c r="BG16"/>
  <c r="BF16"/>
  <c r="BB16"/>
  <c r="BC16" s="1"/>
  <c r="AW16"/>
  <c r="AX16" s="1"/>
  <c r="AT16"/>
  <c r="AS16"/>
  <c r="AO16"/>
  <c r="AP16" s="1"/>
  <c r="AL16"/>
  <c r="AK16"/>
  <c r="AG16"/>
  <c r="AE16"/>
  <c r="AC16"/>
  <c r="AB16"/>
  <c r="AA16"/>
  <c r="X16"/>
  <c r="S16"/>
  <c r="T16" s="1"/>
  <c r="P16"/>
  <c r="U16" s="1"/>
  <c r="O16"/>
  <c r="H16"/>
  <c r="I16" s="1"/>
  <c r="E16"/>
  <c r="J16" s="1"/>
  <c r="D16"/>
  <c r="BK15"/>
  <c r="BJ15"/>
  <c r="BF15"/>
  <c r="BG15" s="1"/>
  <c r="BL15" s="1"/>
  <c r="BC15"/>
  <c r="BB15"/>
  <c r="AX15"/>
  <c r="AW15"/>
  <c r="AS15"/>
  <c r="AT15" s="1"/>
  <c r="AP15"/>
  <c r="AO15"/>
  <c r="AK15"/>
  <c r="AG15"/>
  <c r="AE15"/>
  <c r="AL15" s="1"/>
  <c r="AA15"/>
  <c r="AB15" s="1"/>
  <c r="X15"/>
  <c r="AC15" s="1"/>
  <c r="T15"/>
  <c r="S15"/>
  <c r="O15"/>
  <c r="P15" s="1"/>
  <c r="U15" s="1"/>
  <c r="I15"/>
  <c r="H15"/>
  <c r="D15"/>
  <c r="E15" s="1"/>
  <c r="J15" s="1"/>
  <c r="BJ14"/>
  <c r="BK14" s="1"/>
  <c r="BG14"/>
  <c r="BF14"/>
  <c r="BB14"/>
  <c r="BC14" s="1"/>
  <c r="AW14"/>
  <c r="AX14" s="1"/>
  <c r="AT14"/>
  <c r="AS14"/>
  <c r="AO14"/>
  <c r="AP14" s="1"/>
  <c r="AL14"/>
  <c r="AK14"/>
  <c r="AG14"/>
  <c r="AE14"/>
  <c r="AC14"/>
  <c r="AB14"/>
  <c r="AA14"/>
  <c r="X14"/>
  <c r="S14"/>
  <c r="T14" s="1"/>
  <c r="P14"/>
  <c r="U14" s="1"/>
  <c r="O14"/>
  <c r="H14"/>
  <c r="I14" s="1"/>
  <c r="E14"/>
  <c r="J14" s="1"/>
  <c r="D14"/>
  <c r="BK13"/>
  <c r="BJ13"/>
  <c r="BF13"/>
  <c r="BG13" s="1"/>
  <c r="BL13" s="1"/>
  <c r="BC13"/>
  <c r="BB13"/>
  <c r="AX13"/>
  <c r="AW13"/>
  <c r="AS13"/>
  <c r="AT13" s="1"/>
  <c r="AP13"/>
  <c r="AY13" s="1"/>
  <c r="AO13"/>
  <c r="AK13"/>
  <c r="AG13"/>
  <c r="AE13"/>
  <c r="AL13" s="1"/>
  <c r="AA13"/>
  <c r="AB13" s="1"/>
  <c r="X13"/>
  <c r="AC13" s="1"/>
  <c r="T13"/>
  <c r="S13"/>
  <c r="O13"/>
  <c r="P13" s="1"/>
  <c r="U13" s="1"/>
  <c r="I13"/>
  <c r="H13"/>
  <c r="D13"/>
  <c r="E13" s="1"/>
  <c r="J13" s="1"/>
  <c r="V13" s="1"/>
  <c r="BM13" s="1"/>
  <c r="BJ12"/>
  <c r="BK12" s="1"/>
  <c r="BG12"/>
  <c r="BF12"/>
  <c r="BB12"/>
  <c r="BC12" s="1"/>
  <c r="BL12" s="1"/>
  <c r="AW12"/>
  <c r="AX12" s="1"/>
  <c r="AT12"/>
  <c r="AS12"/>
  <c r="AO12"/>
  <c r="AP12" s="1"/>
  <c r="AY12" s="1"/>
  <c r="AL12"/>
  <c r="AK12"/>
  <c r="AG12"/>
  <c r="AE12"/>
  <c r="AC12"/>
  <c r="AB12"/>
  <c r="AA12"/>
  <c r="X12"/>
  <c r="S12"/>
  <c r="T12" s="1"/>
  <c r="P12"/>
  <c r="U12" s="1"/>
  <c r="O12"/>
  <c r="H12"/>
  <c r="I12" s="1"/>
  <c r="E12"/>
  <c r="D12"/>
  <c r="BK11"/>
  <c r="BJ11"/>
  <c r="BF11"/>
  <c r="BG11" s="1"/>
  <c r="BL11" s="1"/>
  <c r="BC11"/>
  <c r="BB11"/>
  <c r="AX11"/>
  <c r="AW11"/>
  <c r="AS11"/>
  <c r="AT11" s="1"/>
  <c r="AP11"/>
  <c r="AO11"/>
  <c r="AK11"/>
  <c r="AG11"/>
  <c r="AE11"/>
  <c r="AL11" s="1"/>
  <c r="AA11"/>
  <c r="AB11" s="1"/>
  <c r="X11"/>
  <c r="T11"/>
  <c r="S11"/>
  <c r="O11"/>
  <c r="P11" s="1"/>
  <c r="U11" s="1"/>
  <c r="I11"/>
  <c r="H11"/>
  <c r="D11"/>
  <c r="E11" s="1"/>
  <c r="J11" s="1"/>
  <c r="BJ10"/>
  <c r="BK10" s="1"/>
  <c r="BG10"/>
  <c r="BF10"/>
  <c r="BB10"/>
  <c r="BC10" s="1"/>
  <c r="AW10"/>
  <c r="AX10" s="1"/>
  <c r="AT10"/>
  <c r="AS10"/>
  <c r="AO10"/>
  <c r="AP10" s="1"/>
  <c r="AL10"/>
  <c r="AK10"/>
  <c r="AG10"/>
  <c r="AE10"/>
  <c r="AC10"/>
  <c r="AB10"/>
  <c r="AA10"/>
  <c r="X10"/>
  <c r="S10"/>
  <c r="T10" s="1"/>
  <c r="P10"/>
  <c r="O10"/>
  <c r="H10"/>
  <c r="I10" s="1"/>
  <c r="E10"/>
  <c r="J10" s="1"/>
  <c r="D10"/>
  <c r="BK9"/>
  <c r="BJ9"/>
  <c r="BF9"/>
  <c r="BG9" s="1"/>
  <c r="BL9" s="1"/>
  <c r="BC9"/>
  <c r="BB9"/>
  <c r="AX9"/>
  <c r="AW9"/>
  <c r="AS9"/>
  <c r="AT9" s="1"/>
  <c r="AP9"/>
  <c r="AO9"/>
  <c r="AK9"/>
  <c r="AG9"/>
  <c r="AE9"/>
  <c r="AL9" s="1"/>
  <c r="AA9"/>
  <c r="AB9" s="1"/>
  <c r="X9"/>
  <c r="AC9" s="1"/>
  <c r="T9"/>
  <c r="S9"/>
  <c r="O9"/>
  <c r="P9" s="1"/>
  <c r="U9" s="1"/>
  <c r="I9"/>
  <c r="H9"/>
  <c r="D9"/>
  <c r="E9" s="1"/>
  <c r="J9" s="1"/>
  <c r="BJ8"/>
  <c r="BK8" s="1"/>
  <c r="BG8"/>
  <c r="BF8"/>
  <c r="BB8"/>
  <c r="BC8" s="1"/>
  <c r="AW8"/>
  <c r="AX8" s="1"/>
  <c r="AT8"/>
  <c r="AS8"/>
  <c r="AO8"/>
  <c r="AP8" s="1"/>
  <c r="AL8"/>
  <c r="AK8"/>
  <c r="AG8"/>
  <c r="AE8"/>
  <c r="AC8"/>
  <c r="AB8"/>
  <c r="AA8"/>
  <c r="X8"/>
  <c r="S8"/>
  <c r="T8" s="1"/>
  <c r="P8"/>
  <c r="U8" s="1"/>
  <c r="O8"/>
  <c r="H8"/>
  <c r="I8" s="1"/>
  <c r="E8"/>
  <c r="J8" s="1"/>
  <c r="D8"/>
  <c r="BK7"/>
  <c r="BJ7"/>
  <c r="BF7"/>
  <c r="BG7" s="1"/>
  <c r="BL7" s="1"/>
  <c r="BC7"/>
  <c r="BB7"/>
  <c r="AX7"/>
  <c r="AW7"/>
  <c r="AS7"/>
  <c r="AT7" s="1"/>
  <c r="AP7"/>
  <c r="AO7"/>
  <c r="AK7"/>
  <c r="AG7"/>
  <c r="AE7"/>
  <c r="AL7" s="1"/>
  <c r="AA7"/>
  <c r="AB7" s="1"/>
  <c r="X7"/>
  <c r="AC7" s="1"/>
  <c r="T7"/>
  <c r="S7"/>
  <c r="O7"/>
  <c r="P7" s="1"/>
  <c r="U7" s="1"/>
  <c r="I7"/>
  <c r="H7"/>
  <c r="D7"/>
  <c r="E7" s="1"/>
  <c r="J7" s="1"/>
  <c r="BJ6"/>
  <c r="BK6" s="1"/>
  <c r="BG6"/>
  <c r="BF6"/>
  <c r="BB6"/>
  <c r="BC6" s="1"/>
  <c r="AW6"/>
  <c r="AX6" s="1"/>
  <c r="AT6"/>
  <c r="AS6"/>
  <c r="AO6"/>
  <c r="AP6" s="1"/>
  <c r="AK6"/>
  <c r="AJ6"/>
  <c r="AG6"/>
  <c r="AE6"/>
  <c r="AL6" s="1"/>
  <c r="AA6"/>
  <c r="AB6" s="1"/>
  <c r="X6"/>
  <c r="AC6" s="1"/>
  <c r="S6"/>
  <c r="T6" s="1"/>
  <c r="P6"/>
  <c r="O6"/>
  <c r="I6"/>
  <c r="H6"/>
  <c r="D6"/>
  <c r="E6" s="1"/>
  <c r="J6" s="1"/>
  <c r="BJ5"/>
  <c r="BK5" s="1"/>
  <c r="BG5"/>
  <c r="BF5"/>
  <c r="BB5"/>
  <c r="BC5" s="1"/>
  <c r="AX5"/>
  <c r="AW5"/>
  <c r="AS5"/>
  <c r="AT5" s="1"/>
  <c r="AY5" s="1"/>
  <c r="AP5"/>
  <c r="AO5"/>
  <c r="AK5"/>
  <c r="AG5"/>
  <c r="AE5"/>
  <c r="AL5" s="1"/>
  <c r="AB5"/>
  <c r="AA5"/>
  <c r="X5"/>
  <c r="AC5" s="1"/>
  <c r="T5"/>
  <c r="S5"/>
  <c r="O5"/>
  <c r="P5" s="1"/>
  <c r="U5" s="1"/>
  <c r="H5"/>
  <c r="I5" s="1"/>
  <c r="E5"/>
  <c r="D5"/>
  <c r="BK4"/>
  <c r="BJ4"/>
  <c r="BF4"/>
  <c r="BG4" s="1"/>
  <c r="BC4"/>
  <c r="BB4"/>
  <c r="AW4"/>
  <c r="AX4" s="1"/>
  <c r="AT4"/>
  <c r="AS4"/>
  <c r="AO4"/>
  <c r="AP4" s="1"/>
  <c r="AK4"/>
  <c r="AG4"/>
  <c r="AE4"/>
  <c r="AL4" s="1"/>
  <c r="AB4"/>
  <c r="AA4"/>
  <c r="X4"/>
  <c r="AC4" s="1"/>
  <c r="S4"/>
  <c r="T4" s="1"/>
  <c r="P4"/>
  <c r="U4" s="1"/>
  <c r="O4"/>
  <c r="I4"/>
  <c r="H4"/>
  <c r="E4"/>
  <c r="J4" s="1"/>
  <c r="V4" s="1"/>
  <c r="D4"/>
  <c r="BK3"/>
  <c r="BJ3"/>
  <c r="BG3"/>
  <c r="BL3" s="1"/>
  <c r="BF3"/>
  <c r="BC3"/>
  <c r="BB3"/>
  <c r="AX3"/>
  <c r="AW3"/>
  <c r="AS3"/>
  <c r="AT3" s="1"/>
  <c r="AY3" s="1"/>
  <c r="AP3"/>
  <c r="AO3"/>
  <c r="AK3"/>
  <c r="AG3"/>
  <c r="AE3"/>
  <c r="AL3" s="1"/>
  <c r="AB3"/>
  <c r="AA3"/>
  <c r="X3"/>
  <c r="AC3" s="1"/>
  <c r="T3"/>
  <c r="S3"/>
  <c r="O3"/>
  <c r="P3" s="1"/>
  <c r="U3" s="1"/>
  <c r="I3"/>
  <c r="H3"/>
  <c r="E3"/>
  <c r="J3" s="1"/>
  <c r="D3"/>
  <c r="BK2"/>
  <c r="BJ2"/>
  <c r="BG2"/>
  <c r="BF2"/>
  <c r="BC2"/>
  <c r="BL2" s="1"/>
  <c r="BB2"/>
  <c r="AW2"/>
  <c r="AX2" s="1"/>
  <c r="AT2"/>
  <c r="AS2"/>
  <c r="AO2"/>
  <c r="AP2" s="1"/>
  <c r="AK2"/>
  <c r="AG2"/>
  <c r="AE2"/>
  <c r="AL2" s="1"/>
  <c r="AB2"/>
  <c r="AA2"/>
  <c r="X2"/>
  <c r="AC2" s="1"/>
  <c r="S2"/>
  <c r="T2" s="1"/>
  <c r="P2"/>
  <c r="U2" s="1"/>
  <c r="O2"/>
  <c r="I2"/>
  <c r="H2"/>
  <c r="E2"/>
  <c r="J2" s="1"/>
  <c r="V2" s="1"/>
  <c r="D2"/>
  <c r="AY21" l="1"/>
  <c r="V21"/>
  <c r="BM21" s="1"/>
  <c r="BM2"/>
  <c r="AY2"/>
  <c r="BL4"/>
  <c r="AY8"/>
  <c r="BL8"/>
  <c r="V9"/>
  <c r="AY9"/>
  <c r="V14"/>
  <c r="AY16"/>
  <c r="BL16"/>
  <c r="V17"/>
  <c r="BM17" s="1"/>
  <c r="AY17"/>
  <c r="U20"/>
  <c r="V3"/>
  <c r="BM3" s="1"/>
  <c r="BM4"/>
  <c r="AY4"/>
  <c r="V8"/>
  <c r="BM8" s="1"/>
  <c r="AY10"/>
  <c r="BL10"/>
  <c r="V11"/>
  <c r="AY11"/>
  <c r="V16"/>
  <c r="BL18"/>
  <c r="V19"/>
  <c r="AY19"/>
  <c r="J5"/>
  <c r="V5" s="1"/>
  <c r="BL5"/>
  <c r="U6"/>
  <c r="V6" s="1"/>
  <c r="BM6" s="1"/>
  <c r="AY6"/>
  <c r="BL6"/>
  <c r="V7"/>
  <c r="AY7"/>
  <c r="U10"/>
  <c r="V10" s="1"/>
  <c r="BM10" s="1"/>
  <c r="AC11"/>
  <c r="J12"/>
  <c r="V12" s="1"/>
  <c r="BM12" s="1"/>
  <c r="AY14"/>
  <c r="BL14"/>
  <c r="V15"/>
  <c r="BM15" s="1"/>
  <c r="AY15"/>
  <c r="U18"/>
  <c r="V18" s="1"/>
  <c r="BM18" s="1"/>
  <c r="AC19"/>
  <c r="J20"/>
  <c r="V20" s="1"/>
  <c r="BM20" s="1"/>
  <c r="BM7" l="1"/>
  <c r="BM16"/>
  <c r="BM9"/>
  <c r="BM5"/>
  <c r="BM19"/>
  <c r="BM11"/>
  <c r="BM14"/>
</calcChain>
</file>

<file path=xl/sharedStrings.xml><?xml version="1.0" encoding="utf-8"?>
<sst xmlns="http://schemas.openxmlformats.org/spreadsheetml/2006/main" count="104" uniqueCount="80">
  <si>
    <t xml:space="preserve">МКОУ СОШ с. Аджим Малмыжского района </t>
  </si>
  <si>
    <t>МКОУ ООШ д. Арык Малмыжского района</t>
  </si>
  <si>
    <t xml:space="preserve">МКОУ СОШ с. Большой Китяк Малмыжского района </t>
  </si>
  <si>
    <t>МКОУ ООШ с. Каксинвай Малмыжского района</t>
  </si>
  <si>
    <t>МКОУ СОШ с. Константиновка Малмыжского района</t>
  </si>
  <si>
    <t>МКОУ СОШ № 2 г. Малмыжа</t>
  </si>
  <si>
    <t>МКОУ СОШ с. Новая Смаиль Малмыжского района</t>
  </si>
  <si>
    <t>МКОУ ООШ п. Плотбище Малмыжского района</t>
  </si>
  <si>
    <t>МКОУ ООШ с. Ральники Малмыжского района</t>
  </si>
  <si>
    <t>МКОУ СОШ с. Рожки Малмыжского района</t>
  </si>
  <si>
    <t>МКОУ СОШ с. Савали Малмыжского района</t>
  </si>
  <si>
    <t>МКОУ СОШ с. Старый Ирюк Малмыжского района</t>
  </si>
  <si>
    <t>МКОУ ООШ с. Старая Тушка Малмыжского района</t>
  </si>
  <si>
    <t>МКОУ ООШ с. Тат-Верх-Гоньба Малмыжского района</t>
  </si>
  <si>
    <t>МКОУ ООШ д. Большой Сатнур Малмыжского района</t>
  </si>
  <si>
    <t>МКОУ ООШ д. Кинерь Малмыжского района</t>
  </si>
  <si>
    <t>МКОУ ООШ с. Мари-Малмыж Малмыжского района</t>
  </si>
  <si>
    <t>МКОУ ООШ д. Старый Буртек Малмыжского района</t>
  </si>
  <si>
    <t>МКОУ ООШ с. Старый Бурец Малмыжского района</t>
  </si>
  <si>
    <t>показатель 1.3.2</t>
  </si>
  <si>
    <t xml:space="preserve">МКОУ СОШ с. Калинино Малмыжского района </t>
  </si>
  <si>
    <t>показатель 1.1.1</t>
  </si>
  <si>
    <t>округление</t>
  </si>
  <si>
    <t>показатель 1.1.2</t>
  </si>
  <si>
    <t>показатель 1.1.</t>
  </si>
  <si>
    <t>показатель1.2.</t>
  </si>
  <si>
    <t>показатель1.3.1</t>
  </si>
  <si>
    <t>значение 1.3.</t>
  </si>
  <si>
    <t>итого по 1 группе показателей</t>
  </si>
  <si>
    <t>показатель 2.1</t>
  </si>
  <si>
    <t>показатель 2.3.</t>
  </si>
  <si>
    <t>Итого по 2 критерию</t>
  </si>
  <si>
    <t>показатель 3.1</t>
  </si>
  <si>
    <t>показатель 3.2</t>
  </si>
  <si>
    <t>показатель 3.3</t>
  </si>
  <si>
    <t>округл 3.3</t>
  </si>
  <si>
    <t>итого по 3 критерию</t>
  </si>
  <si>
    <t>показатель 4.1.</t>
  </si>
  <si>
    <t>окру 4.1</t>
  </si>
  <si>
    <t>показ 4.2.</t>
  </si>
  <si>
    <t>округл 4.2</t>
  </si>
  <si>
    <t>показ. 4.3</t>
  </si>
  <si>
    <t>округл 4.3</t>
  </si>
  <si>
    <t>итого по 4 критерию</t>
  </si>
  <si>
    <t>показ 5.1</t>
  </si>
  <si>
    <t>округл</t>
  </si>
  <si>
    <t>показ 5.2</t>
  </si>
  <si>
    <t>округл 5.2.</t>
  </si>
  <si>
    <t>показ 5.3</t>
  </si>
  <si>
    <t>округл 5.3</t>
  </si>
  <si>
    <t>итого по 5 критерию</t>
  </si>
  <si>
    <t>Итого</t>
  </si>
  <si>
    <t>1.1.1. единиц информации (Стенд)</t>
  </si>
  <si>
    <t>1.1.1.Количество материалов(Стенд)</t>
  </si>
  <si>
    <t>1.1.2.Единиц информации (Сайт)</t>
  </si>
  <si>
    <t>1.1.2.Количество материалов (сайт)</t>
  </si>
  <si>
    <t>1.2.1.Количество функционирующих дистанционных способов взаимодействия</t>
  </si>
  <si>
    <t>1.3.1. кол-во анкет всего</t>
  </si>
  <si>
    <t>1.3.1.Число удовлетворенных информацией на стендах</t>
  </si>
  <si>
    <t>1.3.2.Число удовлетворенных информацией на сайтах</t>
  </si>
  <si>
    <t>2.1.1 Количество комфортных условий для предоставления услуг</t>
  </si>
  <si>
    <t>2.3.1 Число удовлетворенных комфортностью предоставления услу</t>
  </si>
  <si>
    <t xml:space="preserve">3.1.1. Количество условий доступности организации для инвалидов </t>
  </si>
  <si>
    <t>3.2.1 Количество условий доступности, позволяющих инвалидам получать услуги наравне с другими</t>
  </si>
  <si>
    <t>3.3.1.числу опрошенных получателей услуг- инвалидов</t>
  </si>
  <si>
    <t>4.1.1.Число получателей услуг, удовлетворенных доброжелательностью, вежливостью работников организации социальной сферы, обеспечивающих первичный контакт и информирование получателя услуги</t>
  </si>
  <si>
    <t>4.2.1.Число получателей услуг, удовлетворенных доброжелательностью, вежливостью работников организации социальной сферы, обеспечивающих непосредственное оказание услуги</t>
  </si>
  <si>
    <t>4.3.1. Число получателей услуг, удовлетворенных доброжелательностью, вежливостью работников организации социальной сферы при использовании дистанционных форм взаимодействия</t>
  </si>
  <si>
    <t>5.1.1.Число получателей услуг, которые готовы рекомендовать организацию родственникам и знакомым</t>
  </si>
  <si>
    <t>5.2.1.Число получателей услуг, удовлетворенных организационными условиями предоставления услуг</t>
  </si>
  <si>
    <t>5.3.1.Число получателей услуг, удовлетворенных в целом условиями оказания услуг в организации социальной сферы</t>
  </si>
  <si>
    <t>1.3.2. кол-во анкет всего</t>
  </si>
  <si>
    <t>2.3.1. кол-во анкет всего</t>
  </si>
  <si>
    <t>4.1.1. кол-во анкет всего</t>
  </si>
  <si>
    <t>4.2.1. кол-во анкет всего</t>
  </si>
  <si>
    <t>4.3.1. кол-во анкет всего</t>
  </si>
  <si>
    <t>5.1.1. кол-во анкет всего</t>
  </si>
  <si>
    <t>5.2.1. кол-во анкет всего</t>
  </si>
  <si>
    <t>5.3.1. кол-во анкет всего</t>
  </si>
  <si>
    <t>3.3.1. Число получателей услуг-инвалидов, удовлетворенных доступностью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</si>
</sst>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1" fillId="0" borderId="1" xfId="0" applyFont="1" applyBorder="1"/>
    <xf numFmtId="0" fontId="0" fillId="0" borderId="1" xfId="0" applyBorder="1"/>
    <xf numFmtId="0" fontId="2" fillId="0" borderId="1" xfId="0" applyFont="1" applyBorder="1"/>
    <xf numFmtId="0" fontId="0" fillId="0" borderId="1" xfId="0" applyBorder="1" applyAlignment="1">
      <alignment vertical="center" wrapText="1"/>
    </xf>
    <xf numFmtId="0" fontId="0" fillId="0" borderId="1" xfId="0" applyFill="1" applyBorder="1"/>
    <xf numFmtId="0" fontId="1" fillId="0" borderId="1" xfId="0" applyFont="1" applyFill="1" applyBorder="1"/>
    <xf numFmtId="0" fontId="1" fillId="0" borderId="2" xfId="0" applyFont="1" applyBorder="1"/>
    <xf numFmtId="0" fontId="0" fillId="0" borderId="2" xfId="0" applyBorder="1"/>
    <xf numFmtId="0" fontId="2" fillId="0" borderId="2" xfId="0" applyFont="1" applyBorder="1"/>
    <xf numFmtId="0" fontId="0" fillId="0" borderId="2" xfId="0" applyBorder="1" applyAlignment="1">
      <alignment vertical="center" wrapText="1"/>
    </xf>
    <xf numFmtId="0" fontId="0" fillId="0" borderId="2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O21"/>
  <sheetViews>
    <sheetView tabSelected="1" topLeftCell="AR1" workbookViewId="0">
      <selection activeCell="E24" sqref="E24"/>
    </sheetView>
  </sheetViews>
  <sheetFormatPr defaultRowHeight="15"/>
  <cols>
    <col min="1" max="1" width="30.42578125" customWidth="1"/>
  </cols>
  <sheetData>
    <row r="1" spans="1:66" ht="80.25" customHeight="1">
      <c r="A1" s="1"/>
      <c r="B1" s="2" t="s">
        <v>52</v>
      </c>
      <c r="C1" s="2" t="s">
        <v>53</v>
      </c>
      <c r="D1" s="1" t="s">
        <v>21</v>
      </c>
      <c r="E1" s="1" t="s">
        <v>22</v>
      </c>
      <c r="F1" s="2" t="s">
        <v>54</v>
      </c>
      <c r="G1" s="2" t="s">
        <v>55</v>
      </c>
      <c r="H1" s="1" t="s">
        <v>23</v>
      </c>
      <c r="I1" s="1" t="s">
        <v>22</v>
      </c>
      <c r="J1" s="1" t="s">
        <v>24</v>
      </c>
      <c r="K1" s="2" t="s">
        <v>56</v>
      </c>
      <c r="L1" s="1" t="s">
        <v>25</v>
      </c>
      <c r="M1" s="2" t="s">
        <v>57</v>
      </c>
      <c r="N1" s="2" t="s">
        <v>58</v>
      </c>
      <c r="O1" s="1" t="s">
        <v>26</v>
      </c>
      <c r="P1" s="1" t="s">
        <v>22</v>
      </c>
      <c r="Q1" s="2" t="s">
        <v>71</v>
      </c>
      <c r="R1" s="2" t="s">
        <v>59</v>
      </c>
      <c r="S1" s="1" t="s">
        <v>19</v>
      </c>
      <c r="T1" s="1" t="s">
        <v>22</v>
      </c>
      <c r="U1" s="1" t="s">
        <v>27</v>
      </c>
      <c r="V1" s="2" t="s">
        <v>28</v>
      </c>
      <c r="W1" s="2" t="s">
        <v>60</v>
      </c>
      <c r="X1" s="1" t="s">
        <v>29</v>
      </c>
      <c r="Y1" s="2" t="s">
        <v>72</v>
      </c>
      <c r="Z1" s="2" t="s">
        <v>61</v>
      </c>
      <c r="AA1" s="1" t="s">
        <v>30</v>
      </c>
      <c r="AB1" s="1" t="s">
        <v>22</v>
      </c>
      <c r="AC1" s="2" t="s">
        <v>31</v>
      </c>
      <c r="AD1" s="2" t="s">
        <v>62</v>
      </c>
      <c r="AE1" s="1" t="s">
        <v>32</v>
      </c>
      <c r="AF1" s="2" t="s">
        <v>63</v>
      </c>
      <c r="AG1" s="1" t="s">
        <v>33</v>
      </c>
      <c r="AH1" s="2" t="s">
        <v>64</v>
      </c>
      <c r="AI1" s="2" t="s">
        <v>79</v>
      </c>
      <c r="AJ1" s="1" t="s">
        <v>34</v>
      </c>
      <c r="AK1" s="1" t="s">
        <v>35</v>
      </c>
      <c r="AL1" s="2" t="s">
        <v>36</v>
      </c>
      <c r="AM1" s="2" t="s">
        <v>73</v>
      </c>
      <c r="AN1" s="2" t="s">
        <v>65</v>
      </c>
      <c r="AO1" s="1" t="s">
        <v>37</v>
      </c>
      <c r="AP1" s="1" t="s">
        <v>38</v>
      </c>
      <c r="AQ1" s="2" t="s">
        <v>74</v>
      </c>
      <c r="AR1" s="2" t="s">
        <v>66</v>
      </c>
      <c r="AS1" s="1" t="s">
        <v>39</v>
      </c>
      <c r="AT1" s="1" t="s">
        <v>40</v>
      </c>
      <c r="AU1" s="2" t="s">
        <v>75</v>
      </c>
      <c r="AV1" s="2" t="s">
        <v>67</v>
      </c>
      <c r="AW1" s="1" t="s">
        <v>41</v>
      </c>
      <c r="AX1" s="1" t="s">
        <v>42</v>
      </c>
      <c r="AY1" s="2" t="s">
        <v>43</v>
      </c>
      <c r="AZ1" s="2" t="s">
        <v>76</v>
      </c>
      <c r="BA1" s="2" t="s">
        <v>68</v>
      </c>
      <c r="BB1" s="1" t="s">
        <v>44</v>
      </c>
      <c r="BC1" s="1" t="s">
        <v>45</v>
      </c>
      <c r="BD1" s="2" t="s">
        <v>77</v>
      </c>
      <c r="BE1" s="2" t="s">
        <v>69</v>
      </c>
      <c r="BF1" s="1" t="s">
        <v>46</v>
      </c>
      <c r="BG1" s="1" t="s">
        <v>47</v>
      </c>
      <c r="BH1" s="2" t="s">
        <v>78</v>
      </c>
      <c r="BI1" s="2" t="s">
        <v>70</v>
      </c>
      <c r="BJ1" s="1" t="s">
        <v>48</v>
      </c>
      <c r="BK1" s="1" t="s">
        <v>49</v>
      </c>
      <c r="BL1" s="2" t="s">
        <v>50</v>
      </c>
      <c r="BM1" s="2" t="s">
        <v>51</v>
      </c>
      <c r="BN1" s="1"/>
    </row>
    <row r="2" spans="1:66" ht="15.75">
      <c r="A2" s="3" t="s">
        <v>0</v>
      </c>
      <c r="B2" s="4">
        <v>16</v>
      </c>
      <c r="C2" s="4">
        <v>15</v>
      </c>
      <c r="D2" s="5">
        <f t="shared" ref="D2:D21" si="0">C2/16*100</f>
        <v>93.75</v>
      </c>
      <c r="E2" s="5">
        <f t="shared" ref="E2:E21" si="1">ROUND(D2,0)</f>
        <v>94</v>
      </c>
      <c r="F2" s="6">
        <v>37</v>
      </c>
      <c r="G2" s="6">
        <v>37</v>
      </c>
      <c r="H2" s="5">
        <f t="shared" ref="H2:H21" si="2">G2/37*100</f>
        <v>100</v>
      </c>
      <c r="I2" s="5">
        <f t="shared" ref="I2:I21" si="3">ROUND(H2,0)</f>
        <v>100</v>
      </c>
      <c r="J2" s="5">
        <f t="shared" ref="J2:J21" si="4">(E2+I2)/2</f>
        <v>97</v>
      </c>
      <c r="K2" s="4">
        <v>4</v>
      </c>
      <c r="L2" s="5">
        <v>30</v>
      </c>
      <c r="M2" s="6">
        <v>49</v>
      </c>
      <c r="N2" s="6">
        <v>49</v>
      </c>
      <c r="O2" s="5">
        <f t="shared" ref="O2:O21" si="5">N2/M2*100</f>
        <v>100</v>
      </c>
      <c r="P2" s="5">
        <f t="shared" ref="P2:P21" si="6">ROUND(O2,0)</f>
        <v>100</v>
      </c>
      <c r="Q2" s="6">
        <v>49</v>
      </c>
      <c r="R2" s="6">
        <v>49</v>
      </c>
      <c r="S2" s="5">
        <f t="shared" ref="S2:S21" si="7">R2/M2*100</f>
        <v>100</v>
      </c>
      <c r="T2" s="5">
        <f t="shared" ref="T2:T21" si="8">ROUND(S2,0)</f>
        <v>100</v>
      </c>
      <c r="U2" s="5">
        <f t="shared" ref="U2:U21" si="9">(P2+T2)/2</f>
        <v>100</v>
      </c>
      <c r="V2" s="5">
        <f t="shared" ref="V2:V21" si="10">J2*0.3+L2+U2*0.4</f>
        <v>99.1</v>
      </c>
      <c r="W2" s="4">
        <v>5</v>
      </c>
      <c r="X2" s="5">
        <f t="shared" ref="X2:X21" si="11">W2*20</f>
        <v>100</v>
      </c>
      <c r="Y2" s="6">
        <v>49</v>
      </c>
      <c r="Z2" s="6">
        <v>49</v>
      </c>
      <c r="AA2" s="5">
        <f t="shared" ref="AA2:AA21" si="12">Z2/M2*100</f>
        <v>100</v>
      </c>
      <c r="AB2" s="5">
        <f t="shared" ref="AB2:AB21" si="13">ROUND(AA2,0)</f>
        <v>100</v>
      </c>
      <c r="AC2" s="5">
        <f t="shared" ref="AC2:AC21" si="14">X2*0.5+AB2*0.5</f>
        <v>100</v>
      </c>
      <c r="AD2" s="7">
        <v>1</v>
      </c>
      <c r="AE2" s="5">
        <f t="shared" ref="AE2:AE21" si="15">AD2*20</f>
        <v>20</v>
      </c>
      <c r="AF2" s="7">
        <v>2</v>
      </c>
      <c r="AG2" s="5">
        <f t="shared" ref="AG2:AG21" si="16">AF2*20</f>
        <v>40</v>
      </c>
      <c r="AH2" s="6">
        <v>0</v>
      </c>
      <c r="AI2" s="6">
        <v>0</v>
      </c>
      <c r="AJ2" s="5">
        <v>0</v>
      </c>
      <c r="AK2" s="5">
        <f t="shared" ref="AK2:AK21" si="17">ROUND(AJ2,0)</f>
        <v>0</v>
      </c>
      <c r="AL2" s="5">
        <f t="shared" ref="AL2:AL21" si="18">AE2*0.3+AG2*0.4+AK2*0.3</f>
        <v>22</v>
      </c>
      <c r="AM2" s="6">
        <v>49</v>
      </c>
      <c r="AN2" s="6">
        <v>49</v>
      </c>
      <c r="AO2" s="5">
        <f t="shared" ref="AO2:AO21" si="19">AN2/M2*100</f>
        <v>100</v>
      </c>
      <c r="AP2" s="5">
        <f t="shared" ref="AP2:AP21" si="20">ROUND(AO2,0)</f>
        <v>100</v>
      </c>
      <c r="AQ2" s="6">
        <v>49</v>
      </c>
      <c r="AR2" s="6">
        <v>49</v>
      </c>
      <c r="AS2" s="5">
        <f t="shared" ref="AS2:AS21" si="21">AR2/M2*100</f>
        <v>100</v>
      </c>
      <c r="AT2" s="5">
        <f t="shared" ref="AT2:AT21" si="22">ROUND(AS2,0)</f>
        <v>100</v>
      </c>
      <c r="AU2" s="6">
        <v>49</v>
      </c>
      <c r="AV2" s="6">
        <v>49</v>
      </c>
      <c r="AW2" s="5">
        <f t="shared" ref="AW2:AW21" si="23">AV2/M2*100</f>
        <v>100</v>
      </c>
      <c r="AX2" s="5">
        <f t="shared" ref="AX2:AX21" si="24">ROUND(AW2,0)</f>
        <v>100</v>
      </c>
      <c r="AY2" s="5">
        <f t="shared" ref="AY2:AY21" si="25">AP2*0.4+AT2*0.4+AX2*0.2</f>
        <v>100</v>
      </c>
      <c r="AZ2" s="6">
        <v>49</v>
      </c>
      <c r="BA2" s="6">
        <v>49</v>
      </c>
      <c r="BB2" s="5">
        <f t="shared" ref="BB2:BB21" si="26">BA2/M2*100</f>
        <v>100</v>
      </c>
      <c r="BC2" s="5">
        <f t="shared" ref="BC2:BC21" si="27">ROUND(BB2,0)</f>
        <v>100</v>
      </c>
      <c r="BD2" s="6">
        <v>49</v>
      </c>
      <c r="BE2" s="6">
        <v>49</v>
      </c>
      <c r="BF2" s="5">
        <f t="shared" ref="BF2:BF21" si="28">BE2/M2*100</f>
        <v>100</v>
      </c>
      <c r="BG2" s="5">
        <f t="shared" ref="BG2:BG21" si="29">ROUND(BF2,0)</f>
        <v>100</v>
      </c>
      <c r="BH2" s="6">
        <v>49</v>
      </c>
      <c r="BI2" s="6">
        <v>49</v>
      </c>
      <c r="BJ2" s="5">
        <f t="shared" ref="BJ2:BJ21" si="30">BI2/M2*100</f>
        <v>100</v>
      </c>
      <c r="BK2" s="5">
        <f t="shared" ref="BK2:BK21" si="31">ROUND(BJ2,0)</f>
        <v>100</v>
      </c>
      <c r="BL2" s="5">
        <f t="shared" ref="BL2:BL21" si="32">BC2*0.2+BG2*0.3+BK2*0.5</f>
        <v>100</v>
      </c>
      <c r="BM2" s="5">
        <f t="shared" ref="BM2:BM21" si="33">(V2+AC2+AL2+AY2+BL2)/5</f>
        <v>84.22</v>
      </c>
      <c r="BN2" s="3" t="s">
        <v>0</v>
      </c>
    </row>
    <row r="3" spans="1:66" ht="15.75">
      <c r="A3" s="3" t="s">
        <v>1</v>
      </c>
      <c r="B3" s="4">
        <v>16</v>
      </c>
      <c r="C3" s="4">
        <v>12</v>
      </c>
      <c r="D3" s="5">
        <f t="shared" si="0"/>
        <v>75</v>
      </c>
      <c r="E3" s="5">
        <f t="shared" si="1"/>
        <v>75</v>
      </c>
      <c r="F3" s="6">
        <v>37</v>
      </c>
      <c r="G3" s="6">
        <v>25</v>
      </c>
      <c r="H3" s="5">
        <f t="shared" si="2"/>
        <v>67.567567567567565</v>
      </c>
      <c r="I3" s="5">
        <f t="shared" si="3"/>
        <v>68</v>
      </c>
      <c r="J3" s="5">
        <f t="shared" si="4"/>
        <v>71.5</v>
      </c>
      <c r="K3" s="4">
        <v>4</v>
      </c>
      <c r="L3" s="5">
        <v>30</v>
      </c>
      <c r="M3" s="6">
        <v>14</v>
      </c>
      <c r="N3" s="6">
        <v>14</v>
      </c>
      <c r="O3" s="5">
        <f t="shared" si="5"/>
        <v>100</v>
      </c>
      <c r="P3" s="5">
        <f t="shared" si="6"/>
        <v>100</v>
      </c>
      <c r="Q3" s="6">
        <v>14</v>
      </c>
      <c r="R3" s="6">
        <v>14</v>
      </c>
      <c r="S3" s="5">
        <f t="shared" si="7"/>
        <v>100</v>
      </c>
      <c r="T3" s="5">
        <f t="shared" si="8"/>
        <v>100</v>
      </c>
      <c r="U3" s="5">
        <f t="shared" si="9"/>
        <v>100</v>
      </c>
      <c r="V3" s="5">
        <f t="shared" si="10"/>
        <v>91.45</v>
      </c>
      <c r="W3" s="4">
        <v>5</v>
      </c>
      <c r="X3" s="5">
        <f t="shared" si="11"/>
        <v>100</v>
      </c>
      <c r="Y3" s="6">
        <v>14</v>
      </c>
      <c r="Z3" s="6">
        <v>14</v>
      </c>
      <c r="AA3" s="5">
        <f t="shared" si="12"/>
        <v>100</v>
      </c>
      <c r="AB3" s="5">
        <f t="shared" si="13"/>
        <v>100</v>
      </c>
      <c r="AC3" s="5">
        <f t="shared" si="14"/>
        <v>100</v>
      </c>
      <c r="AD3" s="7">
        <v>1</v>
      </c>
      <c r="AE3" s="5">
        <f t="shared" si="15"/>
        <v>20</v>
      </c>
      <c r="AF3" s="7">
        <v>2</v>
      </c>
      <c r="AG3" s="5">
        <f t="shared" si="16"/>
        <v>40</v>
      </c>
      <c r="AH3" s="6">
        <v>0</v>
      </c>
      <c r="AI3" s="6">
        <v>0</v>
      </c>
      <c r="AJ3" s="5">
        <v>0</v>
      </c>
      <c r="AK3" s="5">
        <f t="shared" si="17"/>
        <v>0</v>
      </c>
      <c r="AL3" s="5">
        <f t="shared" si="18"/>
        <v>22</v>
      </c>
      <c r="AM3" s="6">
        <v>14</v>
      </c>
      <c r="AN3" s="6">
        <v>14</v>
      </c>
      <c r="AO3" s="5">
        <f t="shared" si="19"/>
        <v>100</v>
      </c>
      <c r="AP3" s="5">
        <f t="shared" si="20"/>
        <v>100</v>
      </c>
      <c r="AQ3" s="6">
        <v>14</v>
      </c>
      <c r="AR3" s="6">
        <v>14</v>
      </c>
      <c r="AS3" s="5">
        <f t="shared" si="21"/>
        <v>100</v>
      </c>
      <c r="AT3" s="5">
        <f t="shared" si="22"/>
        <v>100</v>
      </c>
      <c r="AU3" s="6">
        <v>14</v>
      </c>
      <c r="AV3" s="6">
        <v>14</v>
      </c>
      <c r="AW3" s="5">
        <f t="shared" si="23"/>
        <v>100</v>
      </c>
      <c r="AX3" s="5">
        <f t="shared" si="24"/>
        <v>100</v>
      </c>
      <c r="AY3" s="5">
        <f t="shared" si="25"/>
        <v>100</v>
      </c>
      <c r="AZ3" s="6">
        <v>14</v>
      </c>
      <c r="BA3" s="6">
        <v>14</v>
      </c>
      <c r="BB3" s="5">
        <f t="shared" si="26"/>
        <v>100</v>
      </c>
      <c r="BC3" s="5">
        <f t="shared" si="27"/>
        <v>100</v>
      </c>
      <c r="BD3" s="6">
        <v>14</v>
      </c>
      <c r="BE3" s="6">
        <v>14</v>
      </c>
      <c r="BF3" s="5">
        <f t="shared" si="28"/>
        <v>100</v>
      </c>
      <c r="BG3" s="5">
        <f t="shared" si="29"/>
        <v>100</v>
      </c>
      <c r="BH3" s="6">
        <v>14</v>
      </c>
      <c r="BI3" s="6">
        <v>14</v>
      </c>
      <c r="BJ3" s="5">
        <f t="shared" si="30"/>
        <v>100</v>
      </c>
      <c r="BK3" s="5">
        <f t="shared" si="31"/>
        <v>100</v>
      </c>
      <c r="BL3" s="5">
        <f t="shared" si="32"/>
        <v>100</v>
      </c>
      <c r="BM3" s="5">
        <f t="shared" si="33"/>
        <v>82.69</v>
      </c>
      <c r="BN3" s="3" t="s">
        <v>1</v>
      </c>
    </row>
    <row r="4" spans="1:66" ht="15.75">
      <c r="A4" s="8" t="s">
        <v>2</v>
      </c>
      <c r="B4" s="4">
        <v>16</v>
      </c>
      <c r="C4" s="4">
        <v>16</v>
      </c>
      <c r="D4" s="5">
        <f t="shared" si="0"/>
        <v>100</v>
      </c>
      <c r="E4" s="5">
        <f t="shared" si="1"/>
        <v>100</v>
      </c>
      <c r="F4" s="6">
        <v>37</v>
      </c>
      <c r="G4" s="6">
        <v>37</v>
      </c>
      <c r="H4" s="5">
        <f t="shared" si="2"/>
        <v>100</v>
      </c>
      <c r="I4" s="5">
        <f t="shared" si="3"/>
        <v>100</v>
      </c>
      <c r="J4" s="5">
        <f t="shared" si="4"/>
        <v>100</v>
      </c>
      <c r="K4" s="4">
        <v>4</v>
      </c>
      <c r="L4" s="5">
        <v>30</v>
      </c>
      <c r="M4" s="6">
        <v>42</v>
      </c>
      <c r="N4" s="6">
        <v>41</v>
      </c>
      <c r="O4" s="5">
        <f t="shared" si="5"/>
        <v>97.61904761904762</v>
      </c>
      <c r="P4" s="5">
        <f t="shared" si="6"/>
        <v>98</v>
      </c>
      <c r="Q4" s="6">
        <v>42</v>
      </c>
      <c r="R4" s="6">
        <v>41</v>
      </c>
      <c r="S4" s="5">
        <f t="shared" si="7"/>
        <v>97.61904761904762</v>
      </c>
      <c r="T4" s="5">
        <f t="shared" si="8"/>
        <v>98</v>
      </c>
      <c r="U4" s="5">
        <f t="shared" si="9"/>
        <v>98</v>
      </c>
      <c r="V4" s="5">
        <f t="shared" si="10"/>
        <v>99.2</v>
      </c>
      <c r="W4" s="4">
        <v>5</v>
      </c>
      <c r="X4" s="5">
        <f t="shared" si="11"/>
        <v>100</v>
      </c>
      <c r="Y4" s="6">
        <v>42</v>
      </c>
      <c r="Z4" s="6">
        <v>41</v>
      </c>
      <c r="AA4" s="5">
        <f t="shared" si="12"/>
        <v>97.61904761904762</v>
      </c>
      <c r="AB4" s="5">
        <f t="shared" si="13"/>
        <v>98</v>
      </c>
      <c r="AC4" s="5">
        <f t="shared" si="14"/>
        <v>99</v>
      </c>
      <c r="AD4" s="7">
        <v>1</v>
      </c>
      <c r="AE4" s="5">
        <f t="shared" si="15"/>
        <v>20</v>
      </c>
      <c r="AF4" s="7">
        <v>2</v>
      </c>
      <c r="AG4" s="5">
        <f t="shared" si="16"/>
        <v>40</v>
      </c>
      <c r="AH4" s="6">
        <v>0</v>
      </c>
      <c r="AI4" s="6">
        <v>0</v>
      </c>
      <c r="AJ4" s="5">
        <v>0</v>
      </c>
      <c r="AK4" s="5">
        <f t="shared" si="17"/>
        <v>0</v>
      </c>
      <c r="AL4" s="5">
        <f t="shared" si="18"/>
        <v>22</v>
      </c>
      <c r="AM4" s="6">
        <v>42</v>
      </c>
      <c r="AN4" s="6">
        <v>41</v>
      </c>
      <c r="AO4" s="5">
        <f t="shared" si="19"/>
        <v>97.61904761904762</v>
      </c>
      <c r="AP4" s="5">
        <f t="shared" si="20"/>
        <v>98</v>
      </c>
      <c r="AQ4" s="6">
        <v>42</v>
      </c>
      <c r="AR4" s="6">
        <v>41</v>
      </c>
      <c r="AS4" s="5">
        <f t="shared" si="21"/>
        <v>97.61904761904762</v>
      </c>
      <c r="AT4" s="5">
        <f t="shared" si="22"/>
        <v>98</v>
      </c>
      <c r="AU4" s="6">
        <v>42</v>
      </c>
      <c r="AV4" s="6">
        <v>41</v>
      </c>
      <c r="AW4" s="5">
        <f t="shared" si="23"/>
        <v>97.61904761904762</v>
      </c>
      <c r="AX4" s="5">
        <f t="shared" si="24"/>
        <v>98</v>
      </c>
      <c r="AY4" s="5">
        <f t="shared" si="25"/>
        <v>98</v>
      </c>
      <c r="AZ4" s="6">
        <v>42</v>
      </c>
      <c r="BA4" s="6">
        <v>41</v>
      </c>
      <c r="BB4" s="5">
        <f t="shared" si="26"/>
        <v>97.61904761904762</v>
      </c>
      <c r="BC4" s="5">
        <f t="shared" si="27"/>
        <v>98</v>
      </c>
      <c r="BD4" s="6">
        <v>42</v>
      </c>
      <c r="BE4" s="6">
        <v>41</v>
      </c>
      <c r="BF4" s="5">
        <f t="shared" si="28"/>
        <v>97.61904761904762</v>
      </c>
      <c r="BG4" s="5">
        <f t="shared" si="29"/>
        <v>98</v>
      </c>
      <c r="BH4" s="6">
        <v>42</v>
      </c>
      <c r="BI4" s="6">
        <v>41</v>
      </c>
      <c r="BJ4" s="5">
        <f t="shared" si="30"/>
        <v>97.61904761904762</v>
      </c>
      <c r="BK4" s="5">
        <f t="shared" si="31"/>
        <v>98</v>
      </c>
      <c r="BL4" s="5">
        <f t="shared" si="32"/>
        <v>98</v>
      </c>
      <c r="BM4" s="5">
        <f t="shared" si="33"/>
        <v>83.24</v>
      </c>
      <c r="BN4" s="8" t="s">
        <v>2</v>
      </c>
    </row>
    <row r="5" spans="1:66" ht="15.75">
      <c r="A5" s="8" t="s">
        <v>3</v>
      </c>
      <c r="B5" s="4">
        <v>16</v>
      </c>
      <c r="C5" s="4">
        <v>16</v>
      </c>
      <c r="D5" s="5">
        <f t="shared" si="0"/>
        <v>100</v>
      </c>
      <c r="E5" s="5">
        <f t="shared" si="1"/>
        <v>100</v>
      </c>
      <c r="F5" s="6">
        <v>37</v>
      </c>
      <c r="G5" s="6">
        <v>37</v>
      </c>
      <c r="H5" s="5">
        <f t="shared" si="2"/>
        <v>100</v>
      </c>
      <c r="I5" s="5">
        <f t="shared" si="3"/>
        <v>100</v>
      </c>
      <c r="J5" s="5">
        <f t="shared" si="4"/>
        <v>100</v>
      </c>
      <c r="K5" s="4">
        <v>4</v>
      </c>
      <c r="L5" s="5">
        <v>30</v>
      </c>
      <c r="M5" s="6">
        <v>26</v>
      </c>
      <c r="N5" s="6">
        <v>26</v>
      </c>
      <c r="O5" s="5">
        <f t="shared" si="5"/>
        <v>100</v>
      </c>
      <c r="P5" s="5">
        <f t="shared" si="6"/>
        <v>100</v>
      </c>
      <c r="Q5" s="6">
        <v>26</v>
      </c>
      <c r="R5" s="6">
        <v>26</v>
      </c>
      <c r="S5" s="5">
        <f t="shared" si="7"/>
        <v>100</v>
      </c>
      <c r="T5" s="5">
        <f t="shared" si="8"/>
        <v>100</v>
      </c>
      <c r="U5" s="5">
        <f t="shared" si="9"/>
        <v>100</v>
      </c>
      <c r="V5" s="5">
        <f t="shared" si="10"/>
        <v>100</v>
      </c>
      <c r="W5" s="4">
        <v>5</v>
      </c>
      <c r="X5" s="5">
        <f t="shared" si="11"/>
        <v>100</v>
      </c>
      <c r="Y5" s="6">
        <v>26</v>
      </c>
      <c r="Z5" s="6">
        <v>26</v>
      </c>
      <c r="AA5" s="5">
        <f t="shared" si="12"/>
        <v>100</v>
      </c>
      <c r="AB5" s="5">
        <f t="shared" si="13"/>
        <v>100</v>
      </c>
      <c r="AC5" s="5">
        <f t="shared" si="14"/>
        <v>100</v>
      </c>
      <c r="AD5" s="7">
        <v>1</v>
      </c>
      <c r="AE5" s="5">
        <f t="shared" si="15"/>
        <v>20</v>
      </c>
      <c r="AF5" s="7">
        <v>2</v>
      </c>
      <c r="AG5" s="5">
        <f t="shared" si="16"/>
        <v>40</v>
      </c>
      <c r="AH5" s="6">
        <v>0</v>
      </c>
      <c r="AI5" s="6">
        <v>0</v>
      </c>
      <c r="AJ5" s="5">
        <v>0</v>
      </c>
      <c r="AK5" s="5">
        <f t="shared" si="17"/>
        <v>0</v>
      </c>
      <c r="AL5" s="5">
        <f t="shared" si="18"/>
        <v>22</v>
      </c>
      <c r="AM5" s="6">
        <v>26</v>
      </c>
      <c r="AN5" s="6">
        <v>26</v>
      </c>
      <c r="AO5" s="5">
        <f t="shared" si="19"/>
        <v>100</v>
      </c>
      <c r="AP5" s="5">
        <f t="shared" si="20"/>
        <v>100</v>
      </c>
      <c r="AQ5" s="6">
        <v>26</v>
      </c>
      <c r="AR5" s="6">
        <v>26</v>
      </c>
      <c r="AS5" s="5">
        <f t="shared" si="21"/>
        <v>100</v>
      </c>
      <c r="AT5" s="5">
        <f t="shared" si="22"/>
        <v>100</v>
      </c>
      <c r="AU5" s="6">
        <v>26</v>
      </c>
      <c r="AV5" s="6">
        <v>26</v>
      </c>
      <c r="AW5" s="5">
        <f t="shared" si="23"/>
        <v>100</v>
      </c>
      <c r="AX5" s="5">
        <f t="shared" si="24"/>
        <v>100</v>
      </c>
      <c r="AY5" s="5">
        <f t="shared" si="25"/>
        <v>100</v>
      </c>
      <c r="AZ5" s="6">
        <v>26</v>
      </c>
      <c r="BA5" s="6">
        <v>26</v>
      </c>
      <c r="BB5" s="5">
        <f t="shared" si="26"/>
        <v>100</v>
      </c>
      <c r="BC5" s="5">
        <f t="shared" si="27"/>
        <v>100</v>
      </c>
      <c r="BD5" s="6">
        <v>26</v>
      </c>
      <c r="BE5" s="6">
        <v>26</v>
      </c>
      <c r="BF5" s="5">
        <f t="shared" si="28"/>
        <v>100</v>
      </c>
      <c r="BG5" s="5">
        <f t="shared" si="29"/>
        <v>100</v>
      </c>
      <c r="BH5" s="6">
        <v>26</v>
      </c>
      <c r="BI5" s="6">
        <v>26</v>
      </c>
      <c r="BJ5" s="5">
        <f t="shared" si="30"/>
        <v>100</v>
      </c>
      <c r="BK5" s="5">
        <f t="shared" si="31"/>
        <v>100</v>
      </c>
      <c r="BL5" s="5">
        <f t="shared" si="32"/>
        <v>100</v>
      </c>
      <c r="BM5" s="5">
        <f t="shared" si="33"/>
        <v>84.4</v>
      </c>
      <c r="BN5" s="8" t="s">
        <v>3</v>
      </c>
    </row>
    <row r="6" spans="1:66" ht="15.75">
      <c r="A6" s="8" t="s">
        <v>20</v>
      </c>
      <c r="B6" s="4">
        <v>16</v>
      </c>
      <c r="C6" s="4">
        <v>16</v>
      </c>
      <c r="D6" s="5">
        <f t="shared" si="0"/>
        <v>100</v>
      </c>
      <c r="E6" s="5">
        <f t="shared" si="1"/>
        <v>100</v>
      </c>
      <c r="F6" s="6">
        <v>37</v>
      </c>
      <c r="G6" s="6">
        <v>37</v>
      </c>
      <c r="H6" s="5">
        <f t="shared" si="2"/>
        <v>100</v>
      </c>
      <c r="I6" s="5">
        <f t="shared" si="3"/>
        <v>100</v>
      </c>
      <c r="J6" s="5">
        <f t="shared" si="4"/>
        <v>100</v>
      </c>
      <c r="K6" s="4">
        <v>4</v>
      </c>
      <c r="L6" s="5">
        <v>30</v>
      </c>
      <c r="M6" s="6">
        <v>205</v>
      </c>
      <c r="N6" s="6">
        <v>201</v>
      </c>
      <c r="O6" s="5">
        <f t="shared" si="5"/>
        <v>98.048780487804876</v>
      </c>
      <c r="P6" s="5">
        <f t="shared" si="6"/>
        <v>98</v>
      </c>
      <c r="Q6" s="6">
        <v>205</v>
      </c>
      <c r="R6" s="6">
        <v>201</v>
      </c>
      <c r="S6" s="5">
        <f t="shared" si="7"/>
        <v>98.048780487804876</v>
      </c>
      <c r="T6" s="5">
        <f t="shared" si="8"/>
        <v>98</v>
      </c>
      <c r="U6" s="5">
        <f t="shared" si="9"/>
        <v>98</v>
      </c>
      <c r="V6" s="5">
        <f t="shared" si="10"/>
        <v>99.2</v>
      </c>
      <c r="W6" s="4">
        <v>5</v>
      </c>
      <c r="X6" s="5">
        <f t="shared" si="11"/>
        <v>100</v>
      </c>
      <c r="Y6" s="6">
        <v>205</v>
      </c>
      <c r="Z6" s="6">
        <v>201</v>
      </c>
      <c r="AA6" s="5">
        <f t="shared" si="12"/>
        <v>98.048780487804876</v>
      </c>
      <c r="AB6" s="5">
        <f t="shared" si="13"/>
        <v>98</v>
      </c>
      <c r="AC6" s="5">
        <f t="shared" si="14"/>
        <v>99</v>
      </c>
      <c r="AD6" s="7">
        <v>1</v>
      </c>
      <c r="AE6" s="5">
        <f t="shared" si="15"/>
        <v>20</v>
      </c>
      <c r="AF6" s="7">
        <v>2</v>
      </c>
      <c r="AG6" s="5">
        <f t="shared" si="16"/>
        <v>40</v>
      </c>
      <c r="AH6" s="6">
        <v>5</v>
      </c>
      <c r="AI6" s="6">
        <v>4</v>
      </c>
      <c r="AJ6" s="5">
        <f t="shared" ref="AJ6" si="34">AI6/AH6*100</f>
        <v>80</v>
      </c>
      <c r="AK6" s="5">
        <f t="shared" si="17"/>
        <v>80</v>
      </c>
      <c r="AL6" s="5">
        <f t="shared" si="18"/>
        <v>46</v>
      </c>
      <c r="AM6" s="6">
        <v>205</v>
      </c>
      <c r="AN6" s="6">
        <v>201</v>
      </c>
      <c r="AO6" s="5">
        <f t="shared" si="19"/>
        <v>98.048780487804876</v>
      </c>
      <c r="AP6" s="5">
        <f t="shared" si="20"/>
        <v>98</v>
      </c>
      <c r="AQ6" s="6">
        <v>205</v>
      </c>
      <c r="AR6" s="6">
        <v>201</v>
      </c>
      <c r="AS6" s="5">
        <f t="shared" si="21"/>
        <v>98.048780487804876</v>
      </c>
      <c r="AT6" s="5">
        <f t="shared" si="22"/>
        <v>98</v>
      </c>
      <c r="AU6" s="6">
        <v>205</v>
      </c>
      <c r="AV6" s="6">
        <v>201</v>
      </c>
      <c r="AW6" s="5">
        <f t="shared" si="23"/>
        <v>98.048780487804876</v>
      </c>
      <c r="AX6" s="5">
        <f t="shared" si="24"/>
        <v>98</v>
      </c>
      <c r="AY6" s="5">
        <f t="shared" si="25"/>
        <v>98</v>
      </c>
      <c r="AZ6" s="6">
        <v>205</v>
      </c>
      <c r="BA6" s="6">
        <v>201</v>
      </c>
      <c r="BB6" s="5">
        <f t="shared" si="26"/>
        <v>98.048780487804876</v>
      </c>
      <c r="BC6" s="5">
        <f t="shared" si="27"/>
        <v>98</v>
      </c>
      <c r="BD6" s="6">
        <v>205</v>
      </c>
      <c r="BE6" s="6">
        <v>201</v>
      </c>
      <c r="BF6" s="5">
        <f t="shared" si="28"/>
        <v>98.048780487804876</v>
      </c>
      <c r="BG6" s="5">
        <f t="shared" si="29"/>
        <v>98</v>
      </c>
      <c r="BH6" s="6">
        <v>205</v>
      </c>
      <c r="BI6" s="6">
        <v>201</v>
      </c>
      <c r="BJ6" s="5">
        <f t="shared" si="30"/>
        <v>98.048780487804876</v>
      </c>
      <c r="BK6" s="5">
        <f t="shared" si="31"/>
        <v>98</v>
      </c>
      <c r="BL6" s="5">
        <f t="shared" si="32"/>
        <v>98</v>
      </c>
      <c r="BM6" s="5">
        <f t="shared" si="33"/>
        <v>88.039999999999992</v>
      </c>
      <c r="BN6" s="8" t="s">
        <v>20</v>
      </c>
    </row>
    <row r="7" spans="1:66" ht="15.75">
      <c r="A7" s="8" t="s">
        <v>4</v>
      </c>
      <c r="B7" s="4">
        <v>16</v>
      </c>
      <c r="C7" s="4">
        <v>16</v>
      </c>
      <c r="D7" s="5">
        <f t="shared" si="0"/>
        <v>100</v>
      </c>
      <c r="E7" s="5">
        <f t="shared" si="1"/>
        <v>100</v>
      </c>
      <c r="F7" s="6">
        <v>37</v>
      </c>
      <c r="G7" s="6">
        <v>22</v>
      </c>
      <c r="H7" s="5">
        <f t="shared" si="2"/>
        <v>59.45945945945946</v>
      </c>
      <c r="I7" s="5">
        <f t="shared" si="3"/>
        <v>59</v>
      </c>
      <c r="J7" s="5">
        <f t="shared" si="4"/>
        <v>79.5</v>
      </c>
      <c r="K7" s="4">
        <v>4</v>
      </c>
      <c r="L7" s="5">
        <v>30</v>
      </c>
      <c r="M7" s="6">
        <v>23</v>
      </c>
      <c r="N7" s="6">
        <v>22</v>
      </c>
      <c r="O7" s="5">
        <f t="shared" si="5"/>
        <v>95.652173913043484</v>
      </c>
      <c r="P7" s="5">
        <f t="shared" si="6"/>
        <v>96</v>
      </c>
      <c r="Q7" s="6">
        <v>23</v>
      </c>
      <c r="R7" s="6">
        <v>22</v>
      </c>
      <c r="S7" s="5">
        <f t="shared" si="7"/>
        <v>95.652173913043484</v>
      </c>
      <c r="T7" s="5">
        <f t="shared" si="8"/>
        <v>96</v>
      </c>
      <c r="U7" s="5">
        <f t="shared" si="9"/>
        <v>96</v>
      </c>
      <c r="V7" s="5">
        <f t="shared" si="10"/>
        <v>92.25</v>
      </c>
      <c r="W7" s="4">
        <v>5</v>
      </c>
      <c r="X7" s="5">
        <f t="shared" si="11"/>
        <v>100</v>
      </c>
      <c r="Y7" s="6">
        <v>23</v>
      </c>
      <c r="Z7" s="6">
        <v>22</v>
      </c>
      <c r="AA7" s="5">
        <f t="shared" si="12"/>
        <v>95.652173913043484</v>
      </c>
      <c r="AB7" s="5">
        <f t="shared" si="13"/>
        <v>96</v>
      </c>
      <c r="AC7" s="5">
        <f t="shared" si="14"/>
        <v>98</v>
      </c>
      <c r="AD7" s="7">
        <v>1</v>
      </c>
      <c r="AE7" s="5">
        <f t="shared" si="15"/>
        <v>20</v>
      </c>
      <c r="AF7" s="7">
        <v>2</v>
      </c>
      <c r="AG7" s="5">
        <f t="shared" si="16"/>
        <v>40</v>
      </c>
      <c r="AH7" s="6">
        <v>0</v>
      </c>
      <c r="AI7" s="6">
        <v>0</v>
      </c>
      <c r="AJ7" s="5">
        <v>0</v>
      </c>
      <c r="AK7" s="5">
        <f t="shared" si="17"/>
        <v>0</v>
      </c>
      <c r="AL7" s="5">
        <f t="shared" si="18"/>
        <v>22</v>
      </c>
      <c r="AM7" s="6">
        <v>23</v>
      </c>
      <c r="AN7" s="6">
        <v>22</v>
      </c>
      <c r="AO7" s="5">
        <f t="shared" si="19"/>
        <v>95.652173913043484</v>
      </c>
      <c r="AP7" s="5">
        <f t="shared" si="20"/>
        <v>96</v>
      </c>
      <c r="AQ7" s="6">
        <v>23</v>
      </c>
      <c r="AR7" s="6">
        <v>22</v>
      </c>
      <c r="AS7" s="5">
        <f t="shared" si="21"/>
        <v>95.652173913043484</v>
      </c>
      <c r="AT7" s="5">
        <f t="shared" si="22"/>
        <v>96</v>
      </c>
      <c r="AU7" s="6">
        <v>23</v>
      </c>
      <c r="AV7" s="6">
        <v>22</v>
      </c>
      <c r="AW7" s="5">
        <f t="shared" si="23"/>
        <v>95.652173913043484</v>
      </c>
      <c r="AX7" s="5">
        <f t="shared" si="24"/>
        <v>96</v>
      </c>
      <c r="AY7" s="5">
        <f t="shared" si="25"/>
        <v>96.000000000000014</v>
      </c>
      <c r="AZ7" s="6">
        <v>23</v>
      </c>
      <c r="BA7" s="6">
        <v>22</v>
      </c>
      <c r="BB7" s="5">
        <f t="shared" si="26"/>
        <v>95.652173913043484</v>
      </c>
      <c r="BC7" s="5">
        <f t="shared" si="27"/>
        <v>96</v>
      </c>
      <c r="BD7" s="6">
        <v>23</v>
      </c>
      <c r="BE7" s="6">
        <v>22</v>
      </c>
      <c r="BF7" s="5">
        <f t="shared" si="28"/>
        <v>95.652173913043484</v>
      </c>
      <c r="BG7" s="5">
        <f t="shared" si="29"/>
        <v>96</v>
      </c>
      <c r="BH7" s="6">
        <v>23</v>
      </c>
      <c r="BI7" s="6">
        <v>22</v>
      </c>
      <c r="BJ7" s="5">
        <f t="shared" si="30"/>
        <v>95.652173913043484</v>
      </c>
      <c r="BK7" s="5">
        <f t="shared" si="31"/>
        <v>96</v>
      </c>
      <c r="BL7" s="5">
        <f t="shared" si="32"/>
        <v>96</v>
      </c>
      <c r="BM7" s="5">
        <f t="shared" si="33"/>
        <v>80.849999999999994</v>
      </c>
      <c r="BN7" s="8" t="s">
        <v>4</v>
      </c>
    </row>
    <row r="8" spans="1:66" ht="15.75">
      <c r="A8" s="8" t="s">
        <v>5</v>
      </c>
      <c r="B8" s="4">
        <v>16</v>
      </c>
      <c r="C8" s="4">
        <v>14</v>
      </c>
      <c r="D8" s="5">
        <f t="shared" si="0"/>
        <v>87.5</v>
      </c>
      <c r="E8" s="5">
        <f t="shared" si="1"/>
        <v>88</v>
      </c>
      <c r="F8" s="6">
        <v>37</v>
      </c>
      <c r="G8" s="6">
        <v>37</v>
      </c>
      <c r="H8" s="5">
        <f t="shared" si="2"/>
        <v>100</v>
      </c>
      <c r="I8" s="5">
        <f t="shared" si="3"/>
        <v>100</v>
      </c>
      <c r="J8" s="5">
        <f t="shared" si="4"/>
        <v>94</v>
      </c>
      <c r="K8" s="4">
        <v>4</v>
      </c>
      <c r="L8" s="5">
        <v>30</v>
      </c>
      <c r="M8" s="6">
        <v>167</v>
      </c>
      <c r="N8" s="6">
        <v>166</v>
      </c>
      <c r="O8" s="5">
        <f t="shared" si="5"/>
        <v>99.401197604790411</v>
      </c>
      <c r="P8" s="5">
        <f t="shared" si="6"/>
        <v>99</v>
      </c>
      <c r="Q8" s="6">
        <v>167</v>
      </c>
      <c r="R8" s="6">
        <v>166</v>
      </c>
      <c r="S8" s="5">
        <f t="shared" si="7"/>
        <v>99.401197604790411</v>
      </c>
      <c r="T8" s="5">
        <f t="shared" si="8"/>
        <v>99</v>
      </c>
      <c r="U8" s="5">
        <f t="shared" si="9"/>
        <v>99</v>
      </c>
      <c r="V8" s="5">
        <f t="shared" si="10"/>
        <v>97.800000000000011</v>
      </c>
      <c r="W8" s="4">
        <v>5</v>
      </c>
      <c r="X8" s="5">
        <f t="shared" si="11"/>
        <v>100</v>
      </c>
      <c r="Y8" s="6">
        <v>167</v>
      </c>
      <c r="Z8" s="6">
        <v>166</v>
      </c>
      <c r="AA8" s="5">
        <f t="shared" si="12"/>
        <v>99.401197604790411</v>
      </c>
      <c r="AB8" s="5">
        <f t="shared" si="13"/>
        <v>99</v>
      </c>
      <c r="AC8" s="5">
        <f t="shared" si="14"/>
        <v>99.5</v>
      </c>
      <c r="AD8" s="7">
        <v>1</v>
      </c>
      <c r="AE8" s="5">
        <f t="shared" si="15"/>
        <v>20</v>
      </c>
      <c r="AF8" s="7">
        <v>2</v>
      </c>
      <c r="AG8" s="5">
        <f t="shared" si="16"/>
        <v>40</v>
      </c>
      <c r="AH8" s="6">
        <v>0</v>
      </c>
      <c r="AI8" s="6">
        <v>0</v>
      </c>
      <c r="AJ8" s="5">
        <v>0</v>
      </c>
      <c r="AK8" s="5">
        <f t="shared" si="17"/>
        <v>0</v>
      </c>
      <c r="AL8" s="5">
        <f t="shared" si="18"/>
        <v>22</v>
      </c>
      <c r="AM8" s="6">
        <v>167</v>
      </c>
      <c r="AN8" s="6">
        <v>166</v>
      </c>
      <c r="AO8" s="5">
        <f t="shared" si="19"/>
        <v>99.401197604790411</v>
      </c>
      <c r="AP8" s="5">
        <f t="shared" si="20"/>
        <v>99</v>
      </c>
      <c r="AQ8" s="6">
        <v>167</v>
      </c>
      <c r="AR8" s="6">
        <v>166</v>
      </c>
      <c r="AS8" s="5">
        <f t="shared" si="21"/>
        <v>99.401197604790411</v>
      </c>
      <c r="AT8" s="5">
        <f t="shared" si="22"/>
        <v>99</v>
      </c>
      <c r="AU8" s="6">
        <v>167</v>
      </c>
      <c r="AV8" s="6">
        <v>166</v>
      </c>
      <c r="AW8" s="5">
        <f t="shared" si="23"/>
        <v>99.401197604790411</v>
      </c>
      <c r="AX8" s="5">
        <f t="shared" si="24"/>
        <v>99</v>
      </c>
      <c r="AY8" s="5">
        <f t="shared" si="25"/>
        <v>99</v>
      </c>
      <c r="AZ8" s="6">
        <v>167</v>
      </c>
      <c r="BA8" s="6">
        <v>166</v>
      </c>
      <c r="BB8" s="5">
        <f t="shared" si="26"/>
        <v>99.401197604790411</v>
      </c>
      <c r="BC8" s="5">
        <f t="shared" si="27"/>
        <v>99</v>
      </c>
      <c r="BD8" s="6">
        <v>167</v>
      </c>
      <c r="BE8" s="6">
        <v>166</v>
      </c>
      <c r="BF8" s="5">
        <f t="shared" si="28"/>
        <v>99.401197604790411</v>
      </c>
      <c r="BG8" s="5">
        <f t="shared" si="29"/>
        <v>99</v>
      </c>
      <c r="BH8" s="6">
        <v>167</v>
      </c>
      <c r="BI8" s="6">
        <v>166</v>
      </c>
      <c r="BJ8" s="5">
        <f t="shared" si="30"/>
        <v>99.401197604790411</v>
      </c>
      <c r="BK8" s="5">
        <f t="shared" si="31"/>
        <v>99</v>
      </c>
      <c r="BL8" s="5">
        <f t="shared" si="32"/>
        <v>99</v>
      </c>
      <c r="BM8" s="5">
        <f t="shared" si="33"/>
        <v>83.460000000000008</v>
      </c>
      <c r="BN8" s="8" t="s">
        <v>5</v>
      </c>
    </row>
    <row r="9" spans="1:66" ht="15.75">
      <c r="A9" s="8" t="s">
        <v>6</v>
      </c>
      <c r="B9" s="4">
        <v>16</v>
      </c>
      <c r="C9" s="4">
        <v>14</v>
      </c>
      <c r="D9" s="5">
        <f t="shared" si="0"/>
        <v>87.5</v>
      </c>
      <c r="E9" s="5">
        <f t="shared" si="1"/>
        <v>88</v>
      </c>
      <c r="F9" s="6">
        <v>37</v>
      </c>
      <c r="G9" s="6">
        <v>37</v>
      </c>
      <c r="H9" s="5">
        <f t="shared" si="2"/>
        <v>100</v>
      </c>
      <c r="I9" s="5">
        <f t="shared" si="3"/>
        <v>100</v>
      </c>
      <c r="J9" s="5">
        <f t="shared" si="4"/>
        <v>94</v>
      </c>
      <c r="K9" s="4">
        <v>4</v>
      </c>
      <c r="L9" s="5">
        <v>30</v>
      </c>
      <c r="M9" s="6">
        <v>72</v>
      </c>
      <c r="N9" s="6">
        <v>70</v>
      </c>
      <c r="O9" s="5">
        <f t="shared" si="5"/>
        <v>97.222222222222214</v>
      </c>
      <c r="P9" s="5">
        <f t="shared" si="6"/>
        <v>97</v>
      </c>
      <c r="Q9" s="6">
        <v>72</v>
      </c>
      <c r="R9" s="6">
        <v>70</v>
      </c>
      <c r="S9" s="5">
        <f t="shared" si="7"/>
        <v>97.222222222222214</v>
      </c>
      <c r="T9" s="5">
        <f t="shared" si="8"/>
        <v>97</v>
      </c>
      <c r="U9" s="5">
        <f t="shared" si="9"/>
        <v>97</v>
      </c>
      <c r="V9" s="5">
        <f t="shared" si="10"/>
        <v>97</v>
      </c>
      <c r="W9" s="4">
        <v>5</v>
      </c>
      <c r="X9" s="5">
        <f t="shared" si="11"/>
        <v>100</v>
      </c>
      <c r="Y9" s="6">
        <v>72</v>
      </c>
      <c r="Z9" s="6">
        <v>70</v>
      </c>
      <c r="AA9" s="5">
        <f t="shared" si="12"/>
        <v>97.222222222222214</v>
      </c>
      <c r="AB9" s="5">
        <f t="shared" si="13"/>
        <v>97</v>
      </c>
      <c r="AC9" s="5">
        <f t="shared" si="14"/>
        <v>98.5</v>
      </c>
      <c r="AD9" s="7">
        <v>1</v>
      </c>
      <c r="AE9" s="5">
        <f t="shared" si="15"/>
        <v>20</v>
      </c>
      <c r="AF9" s="7">
        <v>2</v>
      </c>
      <c r="AG9" s="5">
        <f t="shared" si="16"/>
        <v>40</v>
      </c>
      <c r="AH9" s="6">
        <v>0</v>
      </c>
      <c r="AI9" s="6">
        <v>0</v>
      </c>
      <c r="AJ9" s="5">
        <v>0</v>
      </c>
      <c r="AK9" s="5">
        <f t="shared" si="17"/>
        <v>0</v>
      </c>
      <c r="AL9" s="5">
        <f t="shared" si="18"/>
        <v>22</v>
      </c>
      <c r="AM9" s="6">
        <v>72</v>
      </c>
      <c r="AN9" s="6">
        <v>70</v>
      </c>
      <c r="AO9" s="5">
        <f t="shared" si="19"/>
        <v>97.222222222222214</v>
      </c>
      <c r="AP9" s="5">
        <f t="shared" si="20"/>
        <v>97</v>
      </c>
      <c r="AQ9" s="6">
        <v>72</v>
      </c>
      <c r="AR9" s="6">
        <v>70</v>
      </c>
      <c r="AS9" s="5">
        <f t="shared" si="21"/>
        <v>97.222222222222214</v>
      </c>
      <c r="AT9" s="5">
        <f t="shared" si="22"/>
        <v>97</v>
      </c>
      <c r="AU9" s="6">
        <v>72</v>
      </c>
      <c r="AV9" s="6">
        <v>70</v>
      </c>
      <c r="AW9" s="5">
        <f t="shared" si="23"/>
        <v>97.222222222222214</v>
      </c>
      <c r="AX9" s="5">
        <f t="shared" si="24"/>
        <v>97</v>
      </c>
      <c r="AY9" s="5">
        <f t="shared" si="25"/>
        <v>97.000000000000014</v>
      </c>
      <c r="AZ9" s="6">
        <v>72</v>
      </c>
      <c r="BA9" s="6">
        <v>70</v>
      </c>
      <c r="BB9" s="5">
        <f t="shared" si="26"/>
        <v>97.222222222222214</v>
      </c>
      <c r="BC9" s="5">
        <f t="shared" si="27"/>
        <v>97</v>
      </c>
      <c r="BD9" s="6">
        <v>72</v>
      </c>
      <c r="BE9" s="6">
        <v>70</v>
      </c>
      <c r="BF9" s="5">
        <f t="shared" si="28"/>
        <v>97.222222222222214</v>
      </c>
      <c r="BG9" s="5">
        <f t="shared" si="29"/>
        <v>97</v>
      </c>
      <c r="BH9" s="6">
        <v>72</v>
      </c>
      <c r="BI9" s="6">
        <v>70</v>
      </c>
      <c r="BJ9" s="5">
        <f t="shared" si="30"/>
        <v>97.222222222222214</v>
      </c>
      <c r="BK9" s="5">
        <f t="shared" si="31"/>
        <v>97</v>
      </c>
      <c r="BL9" s="5">
        <f t="shared" si="32"/>
        <v>97</v>
      </c>
      <c r="BM9" s="5">
        <f t="shared" si="33"/>
        <v>82.3</v>
      </c>
      <c r="BN9" s="8" t="s">
        <v>6</v>
      </c>
    </row>
    <row r="10" spans="1:66" ht="15.75">
      <c r="A10" s="8" t="s">
        <v>7</v>
      </c>
      <c r="B10" s="4">
        <v>16</v>
      </c>
      <c r="C10" s="4">
        <v>15</v>
      </c>
      <c r="D10" s="5">
        <f t="shared" si="0"/>
        <v>93.75</v>
      </c>
      <c r="E10" s="5">
        <f t="shared" si="1"/>
        <v>94</v>
      </c>
      <c r="F10" s="6">
        <v>37</v>
      </c>
      <c r="G10" s="6">
        <v>37</v>
      </c>
      <c r="H10" s="5">
        <f t="shared" si="2"/>
        <v>100</v>
      </c>
      <c r="I10" s="5">
        <f t="shared" si="3"/>
        <v>100</v>
      </c>
      <c r="J10" s="5">
        <f t="shared" si="4"/>
        <v>97</v>
      </c>
      <c r="K10" s="4">
        <v>4</v>
      </c>
      <c r="L10" s="5">
        <v>30</v>
      </c>
      <c r="M10" s="6">
        <v>21</v>
      </c>
      <c r="N10" s="6">
        <v>21</v>
      </c>
      <c r="O10" s="5">
        <f t="shared" si="5"/>
        <v>100</v>
      </c>
      <c r="P10" s="5">
        <f t="shared" si="6"/>
        <v>100</v>
      </c>
      <c r="Q10" s="6">
        <v>21</v>
      </c>
      <c r="R10" s="6">
        <v>21</v>
      </c>
      <c r="S10" s="5">
        <f t="shared" si="7"/>
        <v>100</v>
      </c>
      <c r="T10" s="5">
        <f t="shared" si="8"/>
        <v>100</v>
      </c>
      <c r="U10" s="5">
        <f t="shared" si="9"/>
        <v>100</v>
      </c>
      <c r="V10" s="5">
        <f t="shared" si="10"/>
        <v>99.1</v>
      </c>
      <c r="W10" s="4">
        <v>5</v>
      </c>
      <c r="X10" s="5">
        <f t="shared" si="11"/>
        <v>100</v>
      </c>
      <c r="Y10" s="6">
        <v>21</v>
      </c>
      <c r="Z10" s="6">
        <v>21</v>
      </c>
      <c r="AA10" s="5">
        <f t="shared" si="12"/>
        <v>100</v>
      </c>
      <c r="AB10" s="5">
        <f t="shared" si="13"/>
        <v>100</v>
      </c>
      <c r="AC10" s="5">
        <f t="shared" si="14"/>
        <v>100</v>
      </c>
      <c r="AD10" s="7">
        <v>1</v>
      </c>
      <c r="AE10" s="5">
        <f t="shared" si="15"/>
        <v>20</v>
      </c>
      <c r="AF10" s="7">
        <v>2</v>
      </c>
      <c r="AG10" s="5">
        <f t="shared" si="16"/>
        <v>40</v>
      </c>
      <c r="AH10" s="6">
        <v>0</v>
      </c>
      <c r="AI10" s="6">
        <v>0</v>
      </c>
      <c r="AJ10" s="5">
        <v>0</v>
      </c>
      <c r="AK10" s="5">
        <f t="shared" si="17"/>
        <v>0</v>
      </c>
      <c r="AL10" s="5">
        <f t="shared" si="18"/>
        <v>22</v>
      </c>
      <c r="AM10" s="6">
        <v>21</v>
      </c>
      <c r="AN10" s="6">
        <v>21</v>
      </c>
      <c r="AO10" s="5">
        <f t="shared" si="19"/>
        <v>100</v>
      </c>
      <c r="AP10" s="5">
        <f t="shared" si="20"/>
        <v>100</v>
      </c>
      <c r="AQ10" s="6">
        <v>21</v>
      </c>
      <c r="AR10" s="6">
        <v>21</v>
      </c>
      <c r="AS10" s="5">
        <f t="shared" si="21"/>
        <v>100</v>
      </c>
      <c r="AT10" s="5">
        <f t="shared" si="22"/>
        <v>100</v>
      </c>
      <c r="AU10" s="6">
        <v>21</v>
      </c>
      <c r="AV10" s="6">
        <v>21</v>
      </c>
      <c r="AW10" s="5">
        <f t="shared" si="23"/>
        <v>100</v>
      </c>
      <c r="AX10" s="5">
        <f t="shared" si="24"/>
        <v>100</v>
      </c>
      <c r="AY10" s="5">
        <f t="shared" si="25"/>
        <v>100</v>
      </c>
      <c r="AZ10" s="6">
        <v>21</v>
      </c>
      <c r="BA10" s="6">
        <v>21</v>
      </c>
      <c r="BB10" s="5">
        <f t="shared" si="26"/>
        <v>100</v>
      </c>
      <c r="BC10" s="5">
        <f t="shared" si="27"/>
        <v>100</v>
      </c>
      <c r="BD10" s="6">
        <v>21</v>
      </c>
      <c r="BE10" s="6">
        <v>21</v>
      </c>
      <c r="BF10" s="5">
        <f t="shared" si="28"/>
        <v>100</v>
      </c>
      <c r="BG10" s="5">
        <f t="shared" si="29"/>
        <v>100</v>
      </c>
      <c r="BH10" s="6">
        <v>21</v>
      </c>
      <c r="BI10" s="6">
        <v>21</v>
      </c>
      <c r="BJ10" s="5">
        <f t="shared" si="30"/>
        <v>100</v>
      </c>
      <c r="BK10" s="5">
        <f t="shared" si="31"/>
        <v>100</v>
      </c>
      <c r="BL10" s="5">
        <f t="shared" si="32"/>
        <v>100</v>
      </c>
      <c r="BM10" s="5">
        <f t="shared" si="33"/>
        <v>84.22</v>
      </c>
      <c r="BN10" s="8" t="s">
        <v>7</v>
      </c>
    </row>
    <row r="11" spans="1:66" ht="15.75">
      <c r="A11" s="8" t="s">
        <v>8</v>
      </c>
      <c r="B11" s="4">
        <v>16</v>
      </c>
      <c r="C11" s="4">
        <v>14</v>
      </c>
      <c r="D11" s="5">
        <f t="shared" si="0"/>
        <v>87.5</v>
      </c>
      <c r="E11" s="5">
        <f t="shared" si="1"/>
        <v>88</v>
      </c>
      <c r="F11" s="6">
        <v>37</v>
      </c>
      <c r="G11" s="6">
        <v>37</v>
      </c>
      <c r="H11" s="5">
        <f t="shared" si="2"/>
        <v>100</v>
      </c>
      <c r="I11" s="5">
        <f t="shared" si="3"/>
        <v>100</v>
      </c>
      <c r="J11" s="5">
        <f t="shared" si="4"/>
        <v>94</v>
      </c>
      <c r="K11" s="4">
        <v>4</v>
      </c>
      <c r="L11" s="5">
        <v>30</v>
      </c>
      <c r="M11" s="6">
        <v>15</v>
      </c>
      <c r="N11" s="6">
        <v>15</v>
      </c>
      <c r="O11" s="5">
        <f t="shared" si="5"/>
        <v>100</v>
      </c>
      <c r="P11" s="5">
        <f t="shared" si="6"/>
        <v>100</v>
      </c>
      <c r="Q11" s="6">
        <v>15</v>
      </c>
      <c r="R11" s="6">
        <v>15</v>
      </c>
      <c r="S11" s="5">
        <f t="shared" si="7"/>
        <v>100</v>
      </c>
      <c r="T11" s="5">
        <f t="shared" si="8"/>
        <v>100</v>
      </c>
      <c r="U11" s="5">
        <f t="shared" si="9"/>
        <v>100</v>
      </c>
      <c r="V11" s="5">
        <f t="shared" si="10"/>
        <v>98.2</v>
      </c>
      <c r="W11" s="4">
        <v>5</v>
      </c>
      <c r="X11" s="5">
        <f t="shared" si="11"/>
        <v>100</v>
      </c>
      <c r="Y11" s="6">
        <v>15</v>
      </c>
      <c r="Z11" s="6">
        <v>15</v>
      </c>
      <c r="AA11" s="5">
        <f t="shared" si="12"/>
        <v>100</v>
      </c>
      <c r="AB11" s="5">
        <f t="shared" si="13"/>
        <v>100</v>
      </c>
      <c r="AC11" s="5">
        <f t="shared" si="14"/>
        <v>100</v>
      </c>
      <c r="AD11" s="7">
        <v>1</v>
      </c>
      <c r="AE11" s="5">
        <f t="shared" si="15"/>
        <v>20</v>
      </c>
      <c r="AF11" s="7">
        <v>2</v>
      </c>
      <c r="AG11" s="5">
        <f t="shared" si="16"/>
        <v>40</v>
      </c>
      <c r="AH11" s="6">
        <v>0</v>
      </c>
      <c r="AI11" s="6">
        <v>0</v>
      </c>
      <c r="AJ11" s="5">
        <v>0</v>
      </c>
      <c r="AK11" s="5">
        <f t="shared" si="17"/>
        <v>0</v>
      </c>
      <c r="AL11" s="5">
        <f t="shared" si="18"/>
        <v>22</v>
      </c>
      <c r="AM11" s="6">
        <v>15</v>
      </c>
      <c r="AN11" s="6">
        <v>15</v>
      </c>
      <c r="AO11" s="5">
        <f t="shared" si="19"/>
        <v>100</v>
      </c>
      <c r="AP11" s="5">
        <f t="shared" si="20"/>
        <v>100</v>
      </c>
      <c r="AQ11" s="6">
        <v>15</v>
      </c>
      <c r="AR11" s="6">
        <v>15</v>
      </c>
      <c r="AS11" s="5">
        <f t="shared" si="21"/>
        <v>100</v>
      </c>
      <c r="AT11" s="5">
        <f t="shared" si="22"/>
        <v>100</v>
      </c>
      <c r="AU11" s="6">
        <v>15</v>
      </c>
      <c r="AV11" s="6">
        <v>15</v>
      </c>
      <c r="AW11" s="5">
        <f t="shared" si="23"/>
        <v>100</v>
      </c>
      <c r="AX11" s="5">
        <f t="shared" si="24"/>
        <v>100</v>
      </c>
      <c r="AY11" s="5">
        <f t="shared" si="25"/>
        <v>100</v>
      </c>
      <c r="AZ11" s="6">
        <v>15</v>
      </c>
      <c r="BA11" s="6">
        <v>15</v>
      </c>
      <c r="BB11" s="5">
        <f t="shared" si="26"/>
        <v>100</v>
      </c>
      <c r="BC11" s="5">
        <f t="shared" si="27"/>
        <v>100</v>
      </c>
      <c r="BD11" s="6">
        <v>15</v>
      </c>
      <c r="BE11" s="6">
        <v>15</v>
      </c>
      <c r="BF11" s="5">
        <f t="shared" si="28"/>
        <v>100</v>
      </c>
      <c r="BG11" s="5">
        <f t="shared" si="29"/>
        <v>100</v>
      </c>
      <c r="BH11" s="6">
        <v>15</v>
      </c>
      <c r="BI11" s="6">
        <v>15</v>
      </c>
      <c r="BJ11" s="5">
        <f t="shared" si="30"/>
        <v>100</v>
      </c>
      <c r="BK11" s="5">
        <f t="shared" si="31"/>
        <v>100</v>
      </c>
      <c r="BL11" s="5">
        <f t="shared" si="32"/>
        <v>100</v>
      </c>
      <c r="BM11" s="5">
        <f t="shared" si="33"/>
        <v>84.039999999999992</v>
      </c>
      <c r="BN11" s="8" t="s">
        <v>8</v>
      </c>
    </row>
    <row r="12" spans="1:66" ht="15.75">
      <c r="A12" s="8" t="s">
        <v>9</v>
      </c>
      <c r="B12" s="4">
        <v>16</v>
      </c>
      <c r="C12" s="4">
        <v>14</v>
      </c>
      <c r="D12" s="5">
        <f t="shared" si="0"/>
        <v>87.5</v>
      </c>
      <c r="E12" s="5">
        <f t="shared" si="1"/>
        <v>88</v>
      </c>
      <c r="F12" s="6">
        <v>37</v>
      </c>
      <c r="G12" s="6">
        <v>37</v>
      </c>
      <c r="H12" s="5">
        <f t="shared" si="2"/>
        <v>100</v>
      </c>
      <c r="I12" s="5">
        <f t="shared" si="3"/>
        <v>100</v>
      </c>
      <c r="J12" s="5">
        <f t="shared" si="4"/>
        <v>94</v>
      </c>
      <c r="K12" s="4">
        <v>4</v>
      </c>
      <c r="L12" s="5">
        <v>30</v>
      </c>
      <c r="M12" s="6">
        <v>56</v>
      </c>
      <c r="N12" s="6">
        <v>54</v>
      </c>
      <c r="O12" s="5">
        <f t="shared" si="5"/>
        <v>96.428571428571431</v>
      </c>
      <c r="P12" s="5">
        <f t="shared" si="6"/>
        <v>96</v>
      </c>
      <c r="Q12" s="6">
        <v>56</v>
      </c>
      <c r="R12" s="6">
        <v>54</v>
      </c>
      <c r="S12" s="5">
        <f t="shared" si="7"/>
        <v>96.428571428571431</v>
      </c>
      <c r="T12" s="5">
        <f t="shared" si="8"/>
        <v>96</v>
      </c>
      <c r="U12" s="5">
        <f t="shared" si="9"/>
        <v>96</v>
      </c>
      <c r="V12" s="5">
        <f t="shared" si="10"/>
        <v>96.600000000000009</v>
      </c>
      <c r="W12" s="4">
        <v>5</v>
      </c>
      <c r="X12" s="5">
        <f t="shared" si="11"/>
        <v>100</v>
      </c>
      <c r="Y12" s="6">
        <v>56</v>
      </c>
      <c r="Z12" s="6">
        <v>54</v>
      </c>
      <c r="AA12" s="5">
        <f t="shared" si="12"/>
        <v>96.428571428571431</v>
      </c>
      <c r="AB12" s="5">
        <f t="shared" si="13"/>
        <v>96</v>
      </c>
      <c r="AC12" s="5">
        <f t="shared" si="14"/>
        <v>98</v>
      </c>
      <c r="AD12" s="7">
        <v>1</v>
      </c>
      <c r="AE12" s="5">
        <f t="shared" si="15"/>
        <v>20</v>
      </c>
      <c r="AF12" s="7">
        <v>2</v>
      </c>
      <c r="AG12" s="5">
        <f t="shared" si="16"/>
        <v>40</v>
      </c>
      <c r="AH12" s="6">
        <v>0</v>
      </c>
      <c r="AI12" s="6">
        <v>0</v>
      </c>
      <c r="AJ12" s="5">
        <v>0</v>
      </c>
      <c r="AK12" s="5">
        <f t="shared" si="17"/>
        <v>0</v>
      </c>
      <c r="AL12" s="5">
        <f t="shared" si="18"/>
        <v>22</v>
      </c>
      <c r="AM12" s="6">
        <v>56</v>
      </c>
      <c r="AN12" s="6">
        <v>54</v>
      </c>
      <c r="AO12" s="5">
        <f t="shared" si="19"/>
        <v>96.428571428571431</v>
      </c>
      <c r="AP12" s="5">
        <f t="shared" si="20"/>
        <v>96</v>
      </c>
      <c r="AQ12" s="6">
        <v>56</v>
      </c>
      <c r="AR12" s="6">
        <v>54</v>
      </c>
      <c r="AS12" s="5">
        <f t="shared" si="21"/>
        <v>96.428571428571431</v>
      </c>
      <c r="AT12" s="5">
        <f t="shared" si="22"/>
        <v>96</v>
      </c>
      <c r="AU12" s="6">
        <v>56</v>
      </c>
      <c r="AV12" s="6">
        <v>54</v>
      </c>
      <c r="AW12" s="5">
        <f t="shared" si="23"/>
        <v>96.428571428571431</v>
      </c>
      <c r="AX12" s="5">
        <f t="shared" si="24"/>
        <v>96</v>
      </c>
      <c r="AY12" s="5">
        <f t="shared" si="25"/>
        <v>96.000000000000014</v>
      </c>
      <c r="AZ12" s="6">
        <v>56</v>
      </c>
      <c r="BA12" s="6">
        <v>54</v>
      </c>
      <c r="BB12" s="5">
        <f t="shared" si="26"/>
        <v>96.428571428571431</v>
      </c>
      <c r="BC12" s="5">
        <f t="shared" si="27"/>
        <v>96</v>
      </c>
      <c r="BD12" s="6">
        <v>56</v>
      </c>
      <c r="BE12" s="6">
        <v>54</v>
      </c>
      <c r="BF12" s="5">
        <f t="shared" si="28"/>
        <v>96.428571428571431</v>
      </c>
      <c r="BG12" s="5">
        <f t="shared" si="29"/>
        <v>96</v>
      </c>
      <c r="BH12" s="6">
        <v>56</v>
      </c>
      <c r="BI12" s="6">
        <v>54</v>
      </c>
      <c r="BJ12" s="5">
        <f t="shared" si="30"/>
        <v>96.428571428571431</v>
      </c>
      <c r="BK12" s="5">
        <f t="shared" si="31"/>
        <v>96</v>
      </c>
      <c r="BL12" s="5">
        <f t="shared" si="32"/>
        <v>96</v>
      </c>
      <c r="BM12" s="5">
        <f t="shared" si="33"/>
        <v>81.72</v>
      </c>
      <c r="BN12" s="8" t="s">
        <v>9</v>
      </c>
    </row>
    <row r="13" spans="1:66" ht="15.75">
      <c r="A13" s="8" t="s">
        <v>10</v>
      </c>
      <c r="B13" s="4">
        <v>16</v>
      </c>
      <c r="C13" s="4">
        <v>15</v>
      </c>
      <c r="D13" s="5">
        <f t="shared" si="0"/>
        <v>93.75</v>
      </c>
      <c r="E13" s="5">
        <f t="shared" si="1"/>
        <v>94</v>
      </c>
      <c r="F13" s="6">
        <v>37</v>
      </c>
      <c r="G13" s="6">
        <v>37</v>
      </c>
      <c r="H13" s="5">
        <f t="shared" si="2"/>
        <v>100</v>
      </c>
      <c r="I13" s="5">
        <f t="shared" si="3"/>
        <v>100</v>
      </c>
      <c r="J13" s="5">
        <f t="shared" si="4"/>
        <v>97</v>
      </c>
      <c r="K13" s="4">
        <v>4</v>
      </c>
      <c r="L13" s="5">
        <v>30</v>
      </c>
      <c r="M13" s="6">
        <v>64</v>
      </c>
      <c r="N13" s="6">
        <v>64</v>
      </c>
      <c r="O13" s="5">
        <f t="shared" si="5"/>
        <v>100</v>
      </c>
      <c r="P13" s="5">
        <f t="shared" si="6"/>
        <v>100</v>
      </c>
      <c r="Q13" s="6">
        <v>64</v>
      </c>
      <c r="R13" s="6">
        <v>64</v>
      </c>
      <c r="S13" s="5">
        <f t="shared" si="7"/>
        <v>100</v>
      </c>
      <c r="T13" s="5">
        <f t="shared" si="8"/>
        <v>100</v>
      </c>
      <c r="U13" s="5">
        <f t="shared" si="9"/>
        <v>100</v>
      </c>
      <c r="V13" s="5">
        <f t="shared" si="10"/>
        <v>99.1</v>
      </c>
      <c r="W13" s="4">
        <v>5</v>
      </c>
      <c r="X13" s="5">
        <f t="shared" si="11"/>
        <v>100</v>
      </c>
      <c r="Y13" s="6">
        <v>64</v>
      </c>
      <c r="Z13" s="6">
        <v>64</v>
      </c>
      <c r="AA13" s="5">
        <f t="shared" si="12"/>
        <v>100</v>
      </c>
      <c r="AB13" s="5">
        <f t="shared" si="13"/>
        <v>100</v>
      </c>
      <c r="AC13" s="5">
        <f t="shared" si="14"/>
        <v>100</v>
      </c>
      <c r="AD13" s="7">
        <v>1</v>
      </c>
      <c r="AE13" s="5">
        <f t="shared" si="15"/>
        <v>20</v>
      </c>
      <c r="AF13" s="7">
        <v>2</v>
      </c>
      <c r="AG13" s="5">
        <f t="shared" si="16"/>
        <v>40</v>
      </c>
      <c r="AH13" s="6">
        <v>0</v>
      </c>
      <c r="AI13" s="6">
        <v>0</v>
      </c>
      <c r="AJ13" s="5">
        <v>0</v>
      </c>
      <c r="AK13" s="5">
        <f t="shared" si="17"/>
        <v>0</v>
      </c>
      <c r="AL13" s="5">
        <f t="shared" si="18"/>
        <v>22</v>
      </c>
      <c r="AM13" s="6">
        <v>64</v>
      </c>
      <c r="AN13" s="6">
        <v>64</v>
      </c>
      <c r="AO13" s="5">
        <f t="shared" si="19"/>
        <v>100</v>
      </c>
      <c r="AP13" s="5">
        <f t="shared" si="20"/>
        <v>100</v>
      </c>
      <c r="AQ13" s="6">
        <v>64</v>
      </c>
      <c r="AR13" s="6">
        <v>64</v>
      </c>
      <c r="AS13" s="5">
        <f t="shared" si="21"/>
        <v>100</v>
      </c>
      <c r="AT13" s="5">
        <f t="shared" si="22"/>
        <v>100</v>
      </c>
      <c r="AU13" s="6">
        <v>64</v>
      </c>
      <c r="AV13" s="6">
        <v>64</v>
      </c>
      <c r="AW13" s="5">
        <f t="shared" si="23"/>
        <v>100</v>
      </c>
      <c r="AX13" s="5">
        <f t="shared" si="24"/>
        <v>100</v>
      </c>
      <c r="AY13" s="5">
        <f t="shared" si="25"/>
        <v>100</v>
      </c>
      <c r="AZ13" s="6">
        <v>64</v>
      </c>
      <c r="BA13" s="6">
        <v>64</v>
      </c>
      <c r="BB13" s="5">
        <f t="shared" si="26"/>
        <v>100</v>
      </c>
      <c r="BC13" s="5">
        <f t="shared" si="27"/>
        <v>100</v>
      </c>
      <c r="BD13" s="6">
        <v>64</v>
      </c>
      <c r="BE13" s="6">
        <v>64</v>
      </c>
      <c r="BF13" s="5">
        <f t="shared" si="28"/>
        <v>100</v>
      </c>
      <c r="BG13" s="5">
        <f t="shared" si="29"/>
        <v>100</v>
      </c>
      <c r="BH13" s="6">
        <v>64</v>
      </c>
      <c r="BI13" s="6">
        <v>64</v>
      </c>
      <c r="BJ13" s="5">
        <f t="shared" si="30"/>
        <v>100</v>
      </c>
      <c r="BK13" s="5">
        <f t="shared" si="31"/>
        <v>100</v>
      </c>
      <c r="BL13" s="5">
        <f t="shared" si="32"/>
        <v>100</v>
      </c>
      <c r="BM13" s="5">
        <f t="shared" si="33"/>
        <v>84.22</v>
      </c>
      <c r="BN13" s="8" t="s">
        <v>10</v>
      </c>
    </row>
    <row r="14" spans="1:66" ht="15.75">
      <c r="A14" s="8" t="s">
        <v>11</v>
      </c>
      <c r="B14" s="4">
        <v>16</v>
      </c>
      <c r="C14" s="4">
        <v>11</v>
      </c>
      <c r="D14" s="5">
        <f t="shared" si="0"/>
        <v>68.75</v>
      </c>
      <c r="E14" s="5">
        <f t="shared" si="1"/>
        <v>69</v>
      </c>
      <c r="F14" s="6">
        <v>37</v>
      </c>
      <c r="G14" s="6">
        <v>37</v>
      </c>
      <c r="H14" s="5">
        <f t="shared" si="2"/>
        <v>100</v>
      </c>
      <c r="I14" s="5">
        <f t="shared" si="3"/>
        <v>100</v>
      </c>
      <c r="J14" s="5">
        <f t="shared" si="4"/>
        <v>84.5</v>
      </c>
      <c r="K14" s="4">
        <v>4</v>
      </c>
      <c r="L14" s="5">
        <v>30</v>
      </c>
      <c r="M14" s="6">
        <v>52</v>
      </c>
      <c r="N14" s="6">
        <v>52</v>
      </c>
      <c r="O14" s="5">
        <f t="shared" si="5"/>
        <v>100</v>
      </c>
      <c r="P14" s="5">
        <f t="shared" si="6"/>
        <v>100</v>
      </c>
      <c r="Q14" s="6">
        <v>52</v>
      </c>
      <c r="R14" s="6">
        <v>52</v>
      </c>
      <c r="S14" s="5">
        <f t="shared" si="7"/>
        <v>100</v>
      </c>
      <c r="T14" s="5">
        <f t="shared" si="8"/>
        <v>100</v>
      </c>
      <c r="U14" s="5">
        <f t="shared" si="9"/>
        <v>100</v>
      </c>
      <c r="V14" s="5">
        <f t="shared" si="10"/>
        <v>95.35</v>
      </c>
      <c r="W14" s="4">
        <v>5</v>
      </c>
      <c r="X14" s="5">
        <f t="shared" si="11"/>
        <v>100</v>
      </c>
      <c r="Y14" s="6">
        <v>52</v>
      </c>
      <c r="Z14" s="6">
        <v>52</v>
      </c>
      <c r="AA14" s="5">
        <f t="shared" si="12"/>
        <v>100</v>
      </c>
      <c r="AB14" s="5">
        <f t="shared" si="13"/>
        <v>100</v>
      </c>
      <c r="AC14" s="5">
        <f t="shared" si="14"/>
        <v>100</v>
      </c>
      <c r="AD14" s="7">
        <v>1</v>
      </c>
      <c r="AE14" s="5">
        <f t="shared" si="15"/>
        <v>20</v>
      </c>
      <c r="AF14" s="7">
        <v>2</v>
      </c>
      <c r="AG14" s="5">
        <f t="shared" si="16"/>
        <v>40</v>
      </c>
      <c r="AH14" s="6">
        <v>0</v>
      </c>
      <c r="AI14" s="6">
        <v>0</v>
      </c>
      <c r="AJ14" s="5">
        <v>0</v>
      </c>
      <c r="AK14" s="5">
        <f t="shared" si="17"/>
        <v>0</v>
      </c>
      <c r="AL14" s="5">
        <f t="shared" si="18"/>
        <v>22</v>
      </c>
      <c r="AM14" s="6">
        <v>52</v>
      </c>
      <c r="AN14" s="6">
        <v>52</v>
      </c>
      <c r="AO14" s="5">
        <f t="shared" si="19"/>
        <v>100</v>
      </c>
      <c r="AP14" s="5">
        <f t="shared" si="20"/>
        <v>100</v>
      </c>
      <c r="AQ14" s="6">
        <v>52</v>
      </c>
      <c r="AR14" s="6">
        <v>52</v>
      </c>
      <c r="AS14" s="5">
        <f t="shared" si="21"/>
        <v>100</v>
      </c>
      <c r="AT14" s="5">
        <f t="shared" si="22"/>
        <v>100</v>
      </c>
      <c r="AU14" s="6">
        <v>52</v>
      </c>
      <c r="AV14" s="6">
        <v>52</v>
      </c>
      <c r="AW14" s="5">
        <f t="shared" si="23"/>
        <v>100</v>
      </c>
      <c r="AX14" s="5">
        <f t="shared" si="24"/>
        <v>100</v>
      </c>
      <c r="AY14" s="5">
        <f t="shared" si="25"/>
        <v>100</v>
      </c>
      <c r="AZ14" s="6">
        <v>52</v>
      </c>
      <c r="BA14" s="6">
        <v>52</v>
      </c>
      <c r="BB14" s="5">
        <f t="shared" si="26"/>
        <v>100</v>
      </c>
      <c r="BC14" s="5">
        <f t="shared" si="27"/>
        <v>100</v>
      </c>
      <c r="BD14" s="6">
        <v>52</v>
      </c>
      <c r="BE14" s="6">
        <v>52</v>
      </c>
      <c r="BF14" s="5">
        <f t="shared" si="28"/>
        <v>100</v>
      </c>
      <c r="BG14" s="5">
        <f t="shared" si="29"/>
        <v>100</v>
      </c>
      <c r="BH14" s="6">
        <v>52</v>
      </c>
      <c r="BI14" s="6">
        <v>52</v>
      </c>
      <c r="BJ14" s="5">
        <f t="shared" si="30"/>
        <v>100</v>
      </c>
      <c r="BK14" s="5">
        <f t="shared" si="31"/>
        <v>100</v>
      </c>
      <c r="BL14" s="5">
        <f t="shared" si="32"/>
        <v>100</v>
      </c>
      <c r="BM14" s="5">
        <f t="shared" si="33"/>
        <v>83.47</v>
      </c>
      <c r="BN14" s="8" t="s">
        <v>11</v>
      </c>
    </row>
    <row r="15" spans="1:66" ht="15.75">
      <c r="A15" s="8" t="s">
        <v>12</v>
      </c>
      <c r="B15" s="4">
        <v>16</v>
      </c>
      <c r="C15" s="4">
        <v>16</v>
      </c>
      <c r="D15" s="5">
        <f t="shared" si="0"/>
        <v>100</v>
      </c>
      <c r="E15" s="5">
        <f t="shared" si="1"/>
        <v>100</v>
      </c>
      <c r="F15" s="6">
        <v>37</v>
      </c>
      <c r="G15" s="6">
        <v>34</v>
      </c>
      <c r="H15" s="5">
        <f t="shared" si="2"/>
        <v>91.891891891891902</v>
      </c>
      <c r="I15" s="5">
        <f t="shared" si="3"/>
        <v>92</v>
      </c>
      <c r="J15" s="5">
        <f t="shared" si="4"/>
        <v>96</v>
      </c>
      <c r="K15" s="4">
        <v>4</v>
      </c>
      <c r="L15" s="5">
        <v>30</v>
      </c>
      <c r="M15" s="6">
        <v>36</v>
      </c>
      <c r="N15" s="6">
        <v>36</v>
      </c>
      <c r="O15" s="5">
        <f t="shared" si="5"/>
        <v>100</v>
      </c>
      <c r="P15" s="5">
        <f t="shared" si="6"/>
        <v>100</v>
      </c>
      <c r="Q15" s="6">
        <v>36</v>
      </c>
      <c r="R15" s="6">
        <v>36</v>
      </c>
      <c r="S15" s="5">
        <f t="shared" si="7"/>
        <v>100</v>
      </c>
      <c r="T15" s="5">
        <f t="shared" si="8"/>
        <v>100</v>
      </c>
      <c r="U15" s="5">
        <f t="shared" si="9"/>
        <v>100</v>
      </c>
      <c r="V15" s="5">
        <f t="shared" si="10"/>
        <v>98.8</v>
      </c>
      <c r="W15" s="4">
        <v>5</v>
      </c>
      <c r="X15" s="5">
        <f t="shared" si="11"/>
        <v>100</v>
      </c>
      <c r="Y15" s="6">
        <v>36</v>
      </c>
      <c r="Z15" s="6">
        <v>36</v>
      </c>
      <c r="AA15" s="5">
        <f t="shared" si="12"/>
        <v>100</v>
      </c>
      <c r="AB15" s="5">
        <f t="shared" si="13"/>
        <v>100</v>
      </c>
      <c r="AC15" s="5">
        <f t="shared" si="14"/>
        <v>100</v>
      </c>
      <c r="AD15" s="7">
        <v>1</v>
      </c>
      <c r="AE15" s="5">
        <f t="shared" si="15"/>
        <v>20</v>
      </c>
      <c r="AF15" s="7">
        <v>2</v>
      </c>
      <c r="AG15" s="5">
        <f t="shared" si="16"/>
        <v>40</v>
      </c>
      <c r="AH15" s="6">
        <v>0</v>
      </c>
      <c r="AI15" s="6">
        <v>0</v>
      </c>
      <c r="AJ15" s="5">
        <v>0</v>
      </c>
      <c r="AK15" s="5">
        <f t="shared" si="17"/>
        <v>0</v>
      </c>
      <c r="AL15" s="5">
        <f t="shared" si="18"/>
        <v>22</v>
      </c>
      <c r="AM15" s="6">
        <v>36</v>
      </c>
      <c r="AN15" s="6">
        <v>36</v>
      </c>
      <c r="AO15" s="5">
        <f t="shared" si="19"/>
        <v>100</v>
      </c>
      <c r="AP15" s="5">
        <f t="shared" si="20"/>
        <v>100</v>
      </c>
      <c r="AQ15" s="6">
        <v>36</v>
      </c>
      <c r="AR15" s="6">
        <v>36</v>
      </c>
      <c r="AS15" s="5">
        <f t="shared" si="21"/>
        <v>100</v>
      </c>
      <c r="AT15" s="5">
        <f t="shared" si="22"/>
        <v>100</v>
      </c>
      <c r="AU15" s="6">
        <v>36</v>
      </c>
      <c r="AV15" s="6">
        <v>36</v>
      </c>
      <c r="AW15" s="5">
        <f t="shared" si="23"/>
        <v>100</v>
      </c>
      <c r="AX15" s="5">
        <f t="shared" si="24"/>
        <v>100</v>
      </c>
      <c r="AY15" s="5">
        <f t="shared" si="25"/>
        <v>100</v>
      </c>
      <c r="AZ15" s="6">
        <v>36</v>
      </c>
      <c r="BA15" s="6">
        <v>36</v>
      </c>
      <c r="BB15" s="5">
        <f t="shared" si="26"/>
        <v>100</v>
      </c>
      <c r="BC15" s="5">
        <f t="shared" si="27"/>
        <v>100</v>
      </c>
      <c r="BD15" s="6">
        <v>36</v>
      </c>
      <c r="BE15" s="6">
        <v>36</v>
      </c>
      <c r="BF15" s="5">
        <f t="shared" si="28"/>
        <v>100</v>
      </c>
      <c r="BG15" s="5">
        <f t="shared" si="29"/>
        <v>100</v>
      </c>
      <c r="BH15" s="6">
        <v>36</v>
      </c>
      <c r="BI15" s="6">
        <v>36</v>
      </c>
      <c r="BJ15" s="5">
        <f t="shared" si="30"/>
        <v>100</v>
      </c>
      <c r="BK15" s="5">
        <f t="shared" si="31"/>
        <v>100</v>
      </c>
      <c r="BL15" s="5">
        <f t="shared" si="32"/>
        <v>100</v>
      </c>
      <c r="BM15" s="5">
        <f t="shared" si="33"/>
        <v>84.16</v>
      </c>
      <c r="BN15" s="8" t="s">
        <v>12</v>
      </c>
    </row>
    <row r="16" spans="1:66" ht="15.75">
      <c r="A16" s="8" t="s">
        <v>13</v>
      </c>
      <c r="B16" s="4">
        <v>16</v>
      </c>
      <c r="C16" s="4">
        <v>13</v>
      </c>
      <c r="D16" s="5">
        <f t="shared" si="0"/>
        <v>81.25</v>
      </c>
      <c r="E16" s="5">
        <f t="shared" si="1"/>
        <v>81</v>
      </c>
      <c r="F16" s="6">
        <v>37</v>
      </c>
      <c r="G16" s="6">
        <v>37</v>
      </c>
      <c r="H16" s="5">
        <f t="shared" si="2"/>
        <v>100</v>
      </c>
      <c r="I16" s="5">
        <f t="shared" si="3"/>
        <v>100</v>
      </c>
      <c r="J16" s="5">
        <f t="shared" si="4"/>
        <v>90.5</v>
      </c>
      <c r="K16" s="4">
        <v>4</v>
      </c>
      <c r="L16" s="5">
        <v>30</v>
      </c>
      <c r="M16" s="6">
        <v>19</v>
      </c>
      <c r="N16" s="6">
        <v>19</v>
      </c>
      <c r="O16" s="5">
        <f t="shared" si="5"/>
        <v>100</v>
      </c>
      <c r="P16" s="5">
        <f t="shared" si="6"/>
        <v>100</v>
      </c>
      <c r="Q16" s="6">
        <v>19</v>
      </c>
      <c r="R16" s="6">
        <v>19</v>
      </c>
      <c r="S16" s="5">
        <f t="shared" si="7"/>
        <v>100</v>
      </c>
      <c r="T16" s="5">
        <f t="shared" si="8"/>
        <v>100</v>
      </c>
      <c r="U16" s="5">
        <f t="shared" si="9"/>
        <v>100</v>
      </c>
      <c r="V16" s="5">
        <f t="shared" si="10"/>
        <v>97.15</v>
      </c>
      <c r="W16" s="4">
        <v>5</v>
      </c>
      <c r="X16" s="5">
        <f t="shared" si="11"/>
        <v>100</v>
      </c>
      <c r="Y16" s="6">
        <v>19</v>
      </c>
      <c r="Z16" s="6">
        <v>19</v>
      </c>
      <c r="AA16" s="5">
        <f t="shared" si="12"/>
        <v>100</v>
      </c>
      <c r="AB16" s="5">
        <f t="shared" si="13"/>
        <v>100</v>
      </c>
      <c r="AC16" s="5">
        <f t="shared" si="14"/>
        <v>100</v>
      </c>
      <c r="AD16" s="7">
        <v>1</v>
      </c>
      <c r="AE16" s="5">
        <f t="shared" si="15"/>
        <v>20</v>
      </c>
      <c r="AF16" s="7">
        <v>2</v>
      </c>
      <c r="AG16" s="5">
        <f t="shared" si="16"/>
        <v>40</v>
      </c>
      <c r="AH16" s="6">
        <v>0</v>
      </c>
      <c r="AI16" s="6">
        <v>0</v>
      </c>
      <c r="AJ16" s="5">
        <v>0</v>
      </c>
      <c r="AK16" s="5">
        <f t="shared" si="17"/>
        <v>0</v>
      </c>
      <c r="AL16" s="5">
        <f t="shared" si="18"/>
        <v>22</v>
      </c>
      <c r="AM16" s="6">
        <v>19</v>
      </c>
      <c r="AN16" s="6">
        <v>19</v>
      </c>
      <c r="AO16" s="5">
        <f t="shared" si="19"/>
        <v>100</v>
      </c>
      <c r="AP16" s="5">
        <f t="shared" si="20"/>
        <v>100</v>
      </c>
      <c r="AQ16" s="6">
        <v>19</v>
      </c>
      <c r="AR16" s="6">
        <v>19</v>
      </c>
      <c r="AS16" s="5">
        <f t="shared" si="21"/>
        <v>100</v>
      </c>
      <c r="AT16" s="5">
        <f t="shared" si="22"/>
        <v>100</v>
      </c>
      <c r="AU16" s="6">
        <v>19</v>
      </c>
      <c r="AV16" s="6">
        <v>19</v>
      </c>
      <c r="AW16" s="5">
        <f t="shared" si="23"/>
        <v>100</v>
      </c>
      <c r="AX16" s="5">
        <f t="shared" si="24"/>
        <v>100</v>
      </c>
      <c r="AY16" s="5">
        <f t="shared" si="25"/>
        <v>100</v>
      </c>
      <c r="AZ16" s="6">
        <v>19</v>
      </c>
      <c r="BA16" s="6">
        <v>19</v>
      </c>
      <c r="BB16" s="5">
        <f t="shared" si="26"/>
        <v>100</v>
      </c>
      <c r="BC16" s="5">
        <f t="shared" si="27"/>
        <v>100</v>
      </c>
      <c r="BD16" s="6">
        <v>19</v>
      </c>
      <c r="BE16" s="6">
        <v>19</v>
      </c>
      <c r="BF16" s="5">
        <f t="shared" si="28"/>
        <v>100</v>
      </c>
      <c r="BG16" s="5">
        <f t="shared" si="29"/>
        <v>100</v>
      </c>
      <c r="BH16" s="6">
        <v>19</v>
      </c>
      <c r="BI16" s="6">
        <v>19</v>
      </c>
      <c r="BJ16" s="5">
        <f t="shared" si="30"/>
        <v>100</v>
      </c>
      <c r="BK16" s="5">
        <f t="shared" si="31"/>
        <v>100</v>
      </c>
      <c r="BL16" s="5">
        <f t="shared" si="32"/>
        <v>100</v>
      </c>
      <c r="BM16" s="5">
        <f t="shared" si="33"/>
        <v>83.83</v>
      </c>
      <c r="BN16" s="8" t="s">
        <v>13</v>
      </c>
    </row>
    <row r="17" spans="1:67" ht="15.75">
      <c r="A17" s="8" t="s">
        <v>14</v>
      </c>
      <c r="B17" s="4">
        <v>16</v>
      </c>
      <c r="C17" s="4">
        <v>14</v>
      </c>
      <c r="D17" s="5">
        <f t="shared" si="0"/>
        <v>87.5</v>
      </c>
      <c r="E17" s="5">
        <f t="shared" si="1"/>
        <v>88</v>
      </c>
      <c r="F17" s="6">
        <v>37</v>
      </c>
      <c r="G17" s="6">
        <v>37</v>
      </c>
      <c r="H17" s="5">
        <f t="shared" si="2"/>
        <v>100</v>
      </c>
      <c r="I17" s="5">
        <f t="shared" si="3"/>
        <v>100</v>
      </c>
      <c r="J17" s="5">
        <f t="shared" si="4"/>
        <v>94</v>
      </c>
      <c r="K17" s="4">
        <v>4</v>
      </c>
      <c r="L17" s="5">
        <v>30</v>
      </c>
      <c r="M17" s="6">
        <v>9</v>
      </c>
      <c r="N17" s="6">
        <v>8</v>
      </c>
      <c r="O17" s="5">
        <f t="shared" si="5"/>
        <v>88.888888888888886</v>
      </c>
      <c r="P17" s="5">
        <f t="shared" si="6"/>
        <v>89</v>
      </c>
      <c r="Q17" s="6">
        <v>9</v>
      </c>
      <c r="R17" s="6">
        <v>8</v>
      </c>
      <c r="S17" s="5">
        <f t="shared" si="7"/>
        <v>88.888888888888886</v>
      </c>
      <c r="T17" s="5">
        <f t="shared" si="8"/>
        <v>89</v>
      </c>
      <c r="U17" s="5">
        <f t="shared" si="9"/>
        <v>89</v>
      </c>
      <c r="V17" s="5">
        <f t="shared" si="10"/>
        <v>93.800000000000011</v>
      </c>
      <c r="W17" s="4">
        <v>5</v>
      </c>
      <c r="X17" s="5">
        <f t="shared" si="11"/>
        <v>100</v>
      </c>
      <c r="Y17" s="6">
        <v>9</v>
      </c>
      <c r="Z17" s="6">
        <v>8</v>
      </c>
      <c r="AA17" s="5">
        <f t="shared" si="12"/>
        <v>88.888888888888886</v>
      </c>
      <c r="AB17" s="5">
        <f t="shared" si="13"/>
        <v>89</v>
      </c>
      <c r="AC17" s="5">
        <f t="shared" si="14"/>
        <v>94.5</v>
      </c>
      <c r="AD17" s="7">
        <v>1</v>
      </c>
      <c r="AE17" s="5">
        <f t="shared" si="15"/>
        <v>20</v>
      </c>
      <c r="AF17" s="7">
        <v>2</v>
      </c>
      <c r="AG17" s="5">
        <f t="shared" si="16"/>
        <v>40</v>
      </c>
      <c r="AH17" s="6">
        <v>0</v>
      </c>
      <c r="AI17" s="6">
        <v>0</v>
      </c>
      <c r="AJ17" s="5">
        <v>0</v>
      </c>
      <c r="AK17" s="5">
        <f t="shared" si="17"/>
        <v>0</v>
      </c>
      <c r="AL17" s="5">
        <f t="shared" si="18"/>
        <v>22</v>
      </c>
      <c r="AM17" s="6">
        <v>9</v>
      </c>
      <c r="AN17" s="6">
        <v>8</v>
      </c>
      <c r="AO17" s="5">
        <f t="shared" si="19"/>
        <v>88.888888888888886</v>
      </c>
      <c r="AP17" s="5">
        <f t="shared" si="20"/>
        <v>89</v>
      </c>
      <c r="AQ17" s="6">
        <v>9</v>
      </c>
      <c r="AR17" s="6">
        <v>8</v>
      </c>
      <c r="AS17" s="5">
        <f t="shared" si="21"/>
        <v>88.888888888888886</v>
      </c>
      <c r="AT17" s="5">
        <f t="shared" si="22"/>
        <v>89</v>
      </c>
      <c r="AU17" s="6">
        <v>9</v>
      </c>
      <c r="AV17" s="6">
        <v>8</v>
      </c>
      <c r="AW17" s="5">
        <f t="shared" si="23"/>
        <v>88.888888888888886</v>
      </c>
      <c r="AX17" s="5">
        <f t="shared" si="24"/>
        <v>89</v>
      </c>
      <c r="AY17" s="5">
        <f t="shared" si="25"/>
        <v>89</v>
      </c>
      <c r="AZ17" s="6">
        <v>9</v>
      </c>
      <c r="BA17" s="6">
        <v>8</v>
      </c>
      <c r="BB17" s="5">
        <f t="shared" si="26"/>
        <v>88.888888888888886</v>
      </c>
      <c r="BC17" s="5">
        <f t="shared" si="27"/>
        <v>89</v>
      </c>
      <c r="BD17" s="6">
        <v>9</v>
      </c>
      <c r="BE17" s="6">
        <v>8</v>
      </c>
      <c r="BF17" s="5">
        <f t="shared" si="28"/>
        <v>88.888888888888886</v>
      </c>
      <c r="BG17" s="5">
        <f t="shared" si="29"/>
        <v>89</v>
      </c>
      <c r="BH17" s="6">
        <v>9</v>
      </c>
      <c r="BI17" s="6">
        <v>8</v>
      </c>
      <c r="BJ17" s="5">
        <f t="shared" si="30"/>
        <v>88.888888888888886</v>
      </c>
      <c r="BK17" s="5">
        <f t="shared" si="31"/>
        <v>89</v>
      </c>
      <c r="BL17" s="5">
        <f t="shared" si="32"/>
        <v>89</v>
      </c>
      <c r="BM17" s="5">
        <f t="shared" si="33"/>
        <v>77.66</v>
      </c>
      <c r="BN17" s="8" t="s">
        <v>14</v>
      </c>
    </row>
    <row r="18" spans="1:67" ht="15.75">
      <c r="A18" s="3" t="s">
        <v>15</v>
      </c>
      <c r="B18" s="4">
        <v>16</v>
      </c>
      <c r="C18" s="4">
        <v>16</v>
      </c>
      <c r="D18" s="5">
        <f t="shared" si="0"/>
        <v>100</v>
      </c>
      <c r="E18" s="5">
        <f t="shared" si="1"/>
        <v>100</v>
      </c>
      <c r="F18" s="6">
        <v>37</v>
      </c>
      <c r="G18" s="6">
        <v>37</v>
      </c>
      <c r="H18" s="5">
        <f t="shared" si="2"/>
        <v>100</v>
      </c>
      <c r="I18" s="5">
        <f t="shared" si="3"/>
        <v>100</v>
      </c>
      <c r="J18" s="5">
        <f t="shared" si="4"/>
        <v>100</v>
      </c>
      <c r="K18" s="4">
        <v>4</v>
      </c>
      <c r="L18" s="5">
        <v>30</v>
      </c>
      <c r="M18" s="6">
        <v>17</v>
      </c>
      <c r="N18" s="6">
        <v>17</v>
      </c>
      <c r="O18" s="5">
        <f t="shared" si="5"/>
        <v>100</v>
      </c>
      <c r="P18" s="5">
        <f t="shared" si="6"/>
        <v>100</v>
      </c>
      <c r="Q18" s="6">
        <v>17</v>
      </c>
      <c r="R18" s="6">
        <v>17</v>
      </c>
      <c r="S18" s="5">
        <f t="shared" si="7"/>
        <v>100</v>
      </c>
      <c r="T18" s="5">
        <f t="shared" si="8"/>
        <v>100</v>
      </c>
      <c r="U18" s="5">
        <f t="shared" si="9"/>
        <v>100</v>
      </c>
      <c r="V18" s="5">
        <f t="shared" si="10"/>
        <v>100</v>
      </c>
      <c r="W18" s="4">
        <v>5</v>
      </c>
      <c r="X18" s="5">
        <f t="shared" si="11"/>
        <v>100</v>
      </c>
      <c r="Y18" s="6">
        <v>17</v>
      </c>
      <c r="Z18" s="6">
        <v>17</v>
      </c>
      <c r="AA18" s="5">
        <f t="shared" si="12"/>
        <v>100</v>
      </c>
      <c r="AB18" s="5">
        <f t="shared" si="13"/>
        <v>100</v>
      </c>
      <c r="AC18" s="5">
        <f t="shared" si="14"/>
        <v>100</v>
      </c>
      <c r="AD18" s="7">
        <v>1</v>
      </c>
      <c r="AE18" s="5">
        <f t="shared" si="15"/>
        <v>20</v>
      </c>
      <c r="AF18" s="7">
        <v>2</v>
      </c>
      <c r="AG18" s="5">
        <f t="shared" si="16"/>
        <v>40</v>
      </c>
      <c r="AH18" s="6">
        <v>0</v>
      </c>
      <c r="AI18" s="6">
        <v>0</v>
      </c>
      <c r="AJ18" s="5">
        <v>0</v>
      </c>
      <c r="AK18" s="5">
        <f t="shared" si="17"/>
        <v>0</v>
      </c>
      <c r="AL18" s="5">
        <f t="shared" si="18"/>
        <v>22</v>
      </c>
      <c r="AM18" s="6">
        <v>17</v>
      </c>
      <c r="AN18" s="6">
        <v>17</v>
      </c>
      <c r="AO18" s="5">
        <f t="shared" si="19"/>
        <v>100</v>
      </c>
      <c r="AP18" s="5">
        <f t="shared" si="20"/>
        <v>100</v>
      </c>
      <c r="AQ18" s="6">
        <v>17</v>
      </c>
      <c r="AR18" s="6">
        <v>17</v>
      </c>
      <c r="AS18" s="5">
        <f t="shared" si="21"/>
        <v>100</v>
      </c>
      <c r="AT18" s="5">
        <f t="shared" si="22"/>
        <v>100</v>
      </c>
      <c r="AU18" s="6">
        <v>17</v>
      </c>
      <c r="AV18" s="6">
        <v>17</v>
      </c>
      <c r="AW18" s="5">
        <f t="shared" si="23"/>
        <v>100</v>
      </c>
      <c r="AX18" s="5">
        <f t="shared" si="24"/>
        <v>100</v>
      </c>
      <c r="AY18" s="5">
        <f t="shared" si="25"/>
        <v>100</v>
      </c>
      <c r="AZ18" s="6">
        <v>17</v>
      </c>
      <c r="BA18" s="6">
        <v>17</v>
      </c>
      <c r="BB18" s="5">
        <f t="shared" si="26"/>
        <v>100</v>
      </c>
      <c r="BC18" s="5">
        <f t="shared" si="27"/>
        <v>100</v>
      </c>
      <c r="BD18" s="6">
        <v>17</v>
      </c>
      <c r="BE18" s="6">
        <v>17</v>
      </c>
      <c r="BF18" s="5">
        <f t="shared" si="28"/>
        <v>100</v>
      </c>
      <c r="BG18" s="5">
        <f t="shared" si="29"/>
        <v>100</v>
      </c>
      <c r="BH18" s="6">
        <v>17</v>
      </c>
      <c r="BI18" s="6">
        <v>17</v>
      </c>
      <c r="BJ18" s="5">
        <f t="shared" si="30"/>
        <v>100</v>
      </c>
      <c r="BK18" s="5">
        <f t="shared" si="31"/>
        <v>100</v>
      </c>
      <c r="BL18" s="5">
        <f t="shared" si="32"/>
        <v>100</v>
      </c>
      <c r="BM18" s="5">
        <f t="shared" si="33"/>
        <v>84.4</v>
      </c>
      <c r="BN18" s="3" t="s">
        <v>15</v>
      </c>
    </row>
    <row r="19" spans="1:67" ht="15.75">
      <c r="A19" s="3" t="s">
        <v>16</v>
      </c>
      <c r="B19" s="4">
        <v>16</v>
      </c>
      <c r="C19" s="4">
        <v>16</v>
      </c>
      <c r="D19" s="5">
        <f t="shared" si="0"/>
        <v>100</v>
      </c>
      <c r="E19" s="5">
        <f t="shared" si="1"/>
        <v>100</v>
      </c>
      <c r="F19" s="6">
        <v>37</v>
      </c>
      <c r="G19" s="6">
        <v>37</v>
      </c>
      <c r="H19" s="5">
        <f t="shared" si="2"/>
        <v>100</v>
      </c>
      <c r="I19" s="5">
        <f t="shared" si="3"/>
        <v>100</v>
      </c>
      <c r="J19" s="5">
        <f t="shared" si="4"/>
        <v>100</v>
      </c>
      <c r="K19" s="4">
        <v>4</v>
      </c>
      <c r="L19" s="5">
        <v>30</v>
      </c>
      <c r="M19" s="6">
        <v>21</v>
      </c>
      <c r="N19" s="6">
        <v>21</v>
      </c>
      <c r="O19" s="5">
        <f t="shared" si="5"/>
        <v>100</v>
      </c>
      <c r="P19" s="5">
        <f t="shared" si="6"/>
        <v>100</v>
      </c>
      <c r="Q19" s="6">
        <v>21</v>
      </c>
      <c r="R19" s="6">
        <v>21</v>
      </c>
      <c r="S19" s="5">
        <f t="shared" si="7"/>
        <v>100</v>
      </c>
      <c r="T19" s="5">
        <f t="shared" si="8"/>
        <v>100</v>
      </c>
      <c r="U19" s="5">
        <f t="shared" si="9"/>
        <v>100</v>
      </c>
      <c r="V19" s="5">
        <f t="shared" si="10"/>
        <v>100</v>
      </c>
      <c r="W19" s="4">
        <v>5</v>
      </c>
      <c r="X19" s="5">
        <f t="shared" si="11"/>
        <v>100</v>
      </c>
      <c r="Y19" s="6">
        <v>21</v>
      </c>
      <c r="Z19" s="6">
        <v>21</v>
      </c>
      <c r="AA19" s="5">
        <f t="shared" si="12"/>
        <v>100</v>
      </c>
      <c r="AB19" s="5">
        <f t="shared" si="13"/>
        <v>100</v>
      </c>
      <c r="AC19" s="5">
        <f t="shared" si="14"/>
        <v>100</v>
      </c>
      <c r="AD19" s="7">
        <v>1</v>
      </c>
      <c r="AE19" s="5">
        <f t="shared" si="15"/>
        <v>20</v>
      </c>
      <c r="AF19" s="7">
        <v>2</v>
      </c>
      <c r="AG19" s="5">
        <f t="shared" si="16"/>
        <v>40</v>
      </c>
      <c r="AH19" s="6">
        <v>0</v>
      </c>
      <c r="AI19" s="6">
        <v>0</v>
      </c>
      <c r="AJ19" s="5">
        <v>0</v>
      </c>
      <c r="AK19" s="5">
        <f t="shared" si="17"/>
        <v>0</v>
      </c>
      <c r="AL19" s="5">
        <f t="shared" si="18"/>
        <v>22</v>
      </c>
      <c r="AM19" s="6">
        <v>21</v>
      </c>
      <c r="AN19" s="6">
        <v>21</v>
      </c>
      <c r="AO19" s="5">
        <f t="shared" si="19"/>
        <v>100</v>
      </c>
      <c r="AP19" s="5">
        <f t="shared" si="20"/>
        <v>100</v>
      </c>
      <c r="AQ19" s="6">
        <v>21</v>
      </c>
      <c r="AR19" s="6">
        <v>21</v>
      </c>
      <c r="AS19" s="5">
        <f t="shared" si="21"/>
        <v>100</v>
      </c>
      <c r="AT19" s="5">
        <f t="shared" si="22"/>
        <v>100</v>
      </c>
      <c r="AU19" s="6">
        <v>21</v>
      </c>
      <c r="AV19" s="6">
        <v>21</v>
      </c>
      <c r="AW19" s="5">
        <f t="shared" si="23"/>
        <v>100</v>
      </c>
      <c r="AX19" s="5">
        <f t="shared" si="24"/>
        <v>100</v>
      </c>
      <c r="AY19" s="5">
        <f t="shared" si="25"/>
        <v>100</v>
      </c>
      <c r="AZ19" s="6">
        <v>21</v>
      </c>
      <c r="BA19" s="6">
        <v>21</v>
      </c>
      <c r="BB19" s="5">
        <f t="shared" si="26"/>
        <v>100</v>
      </c>
      <c r="BC19" s="5">
        <f t="shared" si="27"/>
        <v>100</v>
      </c>
      <c r="BD19" s="6">
        <v>21</v>
      </c>
      <c r="BE19" s="6">
        <v>21</v>
      </c>
      <c r="BF19" s="5">
        <f t="shared" si="28"/>
        <v>100</v>
      </c>
      <c r="BG19" s="5">
        <f t="shared" si="29"/>
        <v>100</v>
      </c>
      <c r="BH19" s="6">
        <v>21</v>
      </c>
      <c r="BI19" s="6">
        <v>21</v>
      </c>
      <c r="BJ19" s="5">
        <f t="shared" si="30"/>
        <v>100</v>
      </c>
      <c r="BK19" s="5">
        <f t="shared" si="31"/>
        <v>100</v>
      </c>
      <c r="BL19" s="5">
        <f t="shared" si="32"/>
        <v>100</v>
      </c>
      <c r="BM19" s="5">
        <f t="shared" si="33"/>
        <v>84.4</v>
      </c>
      <c r="BN19" s="3" t="s">
        <v>16</v>
      </c>
    </row>
    <row r="20" spans="1:67" ht="15.75">
      <c r="A20" s="9" t="s">
        <v>17</v>
      </c>
      <c r="B20" s="10">
        <v>16</v>
      </c>
      <c r="C20" s="10">
        <v>14</v>
      </c>
      <c r="D20" s="11">
        <f t="shared" si="0"/>
        <v>87.5</v>
      </c>
      <c r="E20" s="11">
        <f t="shared" si="1"/>
        <v>88</v>
      </c>
      <c r="F20" s="12">
        <v>37</v>
      </c>
      <c r="G20" s="12">
        <v>37</v>
      </c>
      <c r="H20" s="11">
        <f t="shared" si="2"/>
        <v>100</v>
      </c>
      <c r="I20" s="11">
        <f t="shared" si="3"/>
        <v>100</v>
      </c>
      <c r="J20" s="11">
        <f t="shared" si="4"/>
        <v>94</v>
      </c>
      <c r="K20" s="10">
        <v>4</v>
      </c>
      <c r="L20" s="11">
        <v>30</v>
      </c>
      <c r="M20" s="12">
        <v>15</v>
      </c>
      <c r="N20" s="12">
        <v>15</v>
      </c>
      <c r="O20" s="11">
        <f t="shared" si="5"/>
        <v>100</v>
      </c>
      <c r="P20" s="11">
        <f t="shared" si="6"/>
        <v>100</v>
      </c>
      <c r="Q20" s="12">
        <v>15</v>
      </c>
      <c r="R20" s="12">
        <v>15</v>
      </c>
      <c r="S20" s="11">
        <f t="shared" si="7"/>
        <v>100</v>
      </c>
      <c r="T20" s="11">
        <f t="shared" si="8"/>
        <v>100</v>
      </c>
      <c r="U20" s="11">
        <f t="shared" si="9"/>
        <v>100</v>
      </c>
      <c r="V20" s="11">
        <f t="shared" si="10"/>
        <v>98.2</v>
      </c>
      <c r="W20" s="10">
        <v>5</v>
      </c>
      <c r="X20" s="11">
        <f t="shared" si="11"/>
        <v>100</v>
      </c>
      <c r="Y20" s="12">
        <v>15</v>
      </c>
      <c r="Z20" s="12">
        <v>15</v>
      </c>
      <c r="AA20" s="11">
        <f t="shared" si="12"/>
        <v>100</v>
      </c>
      <c r="AB20" s="11">
        <f t="shared" si="13"/>
        <v>100</v>
      </c>
      <c r="AC20" s="11">
        <f t="shared" si="14"/>
        <v>100</v>
      </c>
      <c r="AD20" s="13">
        <v>1</v>
      </c>
      <c r="AE20" s="11">
        <f t="shared" si="15"/>
        <v>20</v>
      </c>
      <c r="AF20" s="13">
        <v>2</v>
      </c>
      <c r="AG20" s="11">
        <f t="shared" si="16"/>
        <v>40</v>
      </c>
      <c r="AH20" s="12">
        <v>0</v>
      </c>
      <c r="AI20" s="12">
        <v>0</v>
      </c>
      <c r="AJ20" s="11">
        <v>0</v>
      </c>
      <c r="AK20" s="11">
        <f t="shared" si="17"/>
        <v>0</v>
      </c>
      <c r="AL20" s="11">
        <f t="shared" si="18"/>
        <v>22</v>
      </c>
      <c r="AM20" s="12">
        <v>15</v>
      </c>
      <c r="AN20" s="12">
        <v>15</v>
      </c>
      <c r="AO20" s="11">
        <f t="shared" si="19"/>
        <v>100</v>
      </c>
      <c r="AP20" s="11">
        <f t="shared" si="20"/>
        <v>100</v>
      </c>
      <c r="AQ20" s="12">
        <v>15</v>
      </c>
      <c r="AR20" s="12">
        <v>15</v>
      </c>
      <c r="AS20" s="11">
        <f t="shared" si="21"/>
        <v>100</v>
      </c>
      <c r="AT20" s="11">
        <f t="shared" si="22"/>
        <v>100</v>
      </c>
      <c r="AU20" s="12">
        <v>15</v>
      </c>
      <c r="AV20" s="12">
        <v>15</v>
      </c>
      <c r="AW20" s="11">
        <f t="shared" si="23"/>
        <v>100</v>
      </c>
      <c r="AX20" s="11">
        <f t="shared" si="24"/>
        <v>100</v>
      </c>
      <c r="AY20" s="11">
        <f t="shared" si="25"/>
        <v>100</v>
      </c>
      <c r="AZ20" s="12">
        <v>15</v>
      </c>
      <c r="BA20" s="12">
        <v>15</v>
      </c>
      <c r="BB20" s="11">
        <f t="shared" si="26"/>
        <v>100</v>
      </c>
      <c r="BC20" s="11">
        <f t="shared" si="27"/>
        <v>100</v>
      </c>
      <c r="BD20" s="12">
        <v>15</v>
      </c>
      <c r="BE20" s="12">
        <v>15</v>
      </c>
      <c r="BF20" s="11">
        <f t="shared" si="28"/>
        <v>100</v>
      </c>
      <c r="BG20" s="11">
        <f t="shared" si="29"/>
        <v>100</v>
      </c>
      <c r="BH20" s="12">
        <v>15</v>
      </c>
      <c r="BI20" s="12">
        <v>15</v>
      </c>
      <c r="BJ20" s="11">
        <f t="shared" si="30"/>
        <v>100</v>
      </c>
      <c r="BK20" s="11">
        <f t="shared" si="31"/>
        <v>100</v>
      </c>
      <c r="BL20" s="11">
        <f t="shared" si="32"/>
        <v>100</v>
      </c>
      <c r="BM20" s="11">
        <f t="shared" si="33"/>
        <v>84.039999999999992</v>
      </c>
      <c r="BN20" s="9" t="s">
        <v>17</v>
      </c>
    </row>
    <row r="21" spans="1:67" ht="15.75">
      <c r="A21" s="3" t="s">
        <v>18</v>
      </c>
      <c r="B21" s="4">
        <v>16</v>
      </c>
      <c r="C21" s="4">
        <v>16</v>
      </c>
      <c r="D21" s="5">
        <f t="shared" si="0"/>
        <v>100</v>
      </c>
      <c r="E21" s="5">
        <f t="shared" si="1"/>
        <v>100</v>
      </c>
      <c r="F21" s="6">
        <v>37</v>
      </c>
      <c r="G21" s="6">
        <v>23</v>
      </c>
      <c r="H21" s="5">
        <f t="shared" si="2"/>
        <v>62.162162162162161</v>
      </c>
      <c r="I21" s="5">
        <f t="shared" si="3"/>
        <v>62</v>
      </c>
      <c r="J21" s="5">
        <f t="shared" si="4"/>
        <v>81</v>
      </c>
      <c r="K21" s="4">
        <v>4</v>
      </c>
      <c r="L21" s="5">
        <v>30</v>
      </c>
      <c r="M21" s="6">
        <v>11</v>
      </c>
      <c r="N21" s="6">
        <v>11</v>
      </c>
      <c r="O21" s="5">
        <f t="shared" si="5"/>
        <v>100</v>
      </c>
      <c r="P21" s="5">
        <f t="shared" si="6"/>
        <v>100</v>
      </c>
      <c r="Q21" s="6">
        <v>11</v>
      </c>
      <c r="R21" s="6">
        <v>11</v>
      </c>
      <c r="S21" s="5">
        <f t="shared" si="7"/>
        <v>100</v>
      </c>
      <c r="T21" s="5">
        <f t="shared" si="8"/>
        <v>100</v>
      </c>
      <c r="U21" s="5">
        <f t="shared" si="9"/>
        <v>100</v>
      </c>
      <c r="V21" s="5">
        <f t="shared" si="10"/>
        <v>94.3</v>
      </c>
      <c r="W21" s="4">
        <v>5</v>
      </c>
      <c r="X21" s="5">
        <f t="shared" si="11"/>
        <v>100</v>
      </c>
      <c r="Y21" s="6">
        <v>11</v>
      </c>
      <c r="Z21" s="6">
        <v>11</v>
      </c>
      <c r="AA21" s="5">
        <f t="shared" si="12"/>
        <v>100</v>
      </c>
      <c r="AB21" s="5">
        <f t="shared" si="13"/>
        <v>100</v>
      </c>
      <c r="AC21" s="5">
        <f t="shared" si="14"/>
        <v>100</v>
      </c>
      <c r="AD21" s="7">
        <v>1</v>
      </c>
      <c r="AE21" s="5">
        <f t="shared" si="15"/>
        <v>20</v>
      </c>
      <c r="AF21" s="7">
        <v>2</v>
      </c>
      <c r="AG21" s="5">
        <f t="shared" si="16"/>
        <v>40</v>
      </c>
      <c r="AH21" s="6">
        <v>0</v>
      </c>
      <c r="AI21" s="6">
        <v>0</v>
      </c>
      <c r="AJ21" s="5">
        <v>0</v>
      </c>
      <c r="AK21" s="5">
        <f t="shared" si="17"/>
        <v>0</v>
      </c>
      <c r="AL21" s="5">
        <f t="shared" si="18"/>
        <v>22</v>
      </c>
      <c r="AM21" s="6">
        <v>11</v>
      </c>
      <c r="AN21" s="6">
        <v>11</v>
      </c>
      <c r="AO21" s="5">
        <f t="shared" si="19"/>
        <v>100</v>
      </c>
      <c r="AP21" s="5">
        <f t="shared" si="20"/>
        <v>100</v>
      </c>
      <c r="AQ21" s="6">
        <v>11</v>
      </c>
      <c r="AR21" s="6">
        <v>11</v>
      </c>
      <c r="AS21" s="5">
        <f t="shared" si="21"/>
        <v>100</v>
      </c>
      <c r="AT21" s="5">
        <f t="shared" si="22"/>
        <v>100</v>
      </c>
      <c r="AU21" s="6">
        <v>11</v>
      </c>
      <c r="AV21" s="6">
        <v>11</v>
      </c>
      <c r="AW21" s="5">
        <f t="shared" si="23"/>
        <v>100</v>
      </c>
      <c r="AX21" s="5">
        <f t="shared" si="24"/>
        <v>100</v>
      </c>
      <c r="AY21" s="5">
        <f t="shared" si="25"/>
        <v>100</v>
      </c>
      <c r="AZ21" s="6">
        <v>11</v>
      </c>
      <c r="BA21" s="6">
        <v>11</v>
      </c>
      <c r="BB21" s="5">
        <f t="shared" si="26"/>
        <v>100</v>
      </c>
      <c r="BC21" s="5">
        <f t="shared" si="27"/>
        <v>100</v>
      </c>
      <c r="BD21" s="6">
        <v>11</v>
      </c>
      <c r="BE21" s="6">
        <v>11</v>
      </c>
      <c r="BF21" s="5">
        <f t="shared" si="28"/>
        <v>100</v>
      </c>
      <c r="BG21" s="5">
        <f t="shared" si="29"/>
        <v>100</v>
      </c>
      <c r="BH21" s="6">
        <v>11</v>
      </c>
      <c r="BI21" s="6">
        <v>11</v>
      </c>
      <c r="BJ21" s="5">
        <f t="shared" si="30"/>
        <v>100</v>
      </c>
      <c r="BK21" s="5">
        <f t="shared" si="31"/>
        <v>100</v>
      </c>
      <c r="BL21" s="5">
        <f t="shared" si="32"/>
        <v>100</v>
      </c>
      <c r="BM21" s="5">
        <f t="shared" si="33"/>
        <v>83.26</v>
      </c>
      <c r="BN21" s="3" t="s">
        <v>18</v>
      </c>
      <c r="BO21" s="4"/>
    </row>
  </sheetData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2019-11-29T07:10:57Z</dcterms:modified>
</cp:coreProperties>
</file>